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N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 l="1"/>
  <c r="G11" i="1"/>
  <c r="J10" i="1"/>
  <c r="H10" i="1"/>
  <c r="G10" i="1"/>
  <c r="F10" i="1"/>
  <c r="I9" i="1"/>
  <c r="I8" i="1"/>
  <c r="I7" i="1"/>
  <c r="I10" i="1" s="1"/>
  <c r="H6" i="1"/>
  <c r="G6" i="1"/>
  <c r="F6" i="1"/>
  <c r="F11" i="1" s="1"/>
  <c r="I5" i="1"/>
  <c r="I4" i="1"/>
  <c r="J3" i="1"/>
  <c r="J6" i="1" s="1"/>
  <c r="J11" i="1" s="1"/>
  <c r="I3" i="1"/>
  <c r="I6" i="1" s="1"/>
  <c r="I11" i="1" s="1"/>
  <c r="G2" i="1"/>
</calcChain>
</file>

<file path=xl/sharedStrings.xml><?xml version="1.0" encoding="utf-8"?>
<sst xmlns="http://schemas.openxmlformats.org/spreadsheetml/2006/main" count="39" uniqueCount="31">
  <si>
    <t>Spend</t>
  </si>
  <si>
    <t>APARID</t>
  </si>
  <si>
    <t>Supplier name</t>
  </si>
  <si>
    <t>Speciality</t>
  </si>
  <si>
    <t>Service Provided</t>
  </si>
  <si>
    <t>Total</t>
  </si>
  <si>
    <t>Budget</t>
  </si>
  <si>
    <t>Notes on budget</t>
  </si>
  <si>
    <t>Framework</t>
  </si>
  <si>
    <t>Insourcing</t>
  </si>
  <si>
    <t>909834/911797/911864</t>
  </si>
  <si>
    <t>Remedy/Medinet/1Clinical</t>
  </si>
  <si>
    <t xml:space="preserve">Gastro/Colorectal </t>
  </si>
  <si>
    <t>Provision of staff to perform endoscopy service on site at Bedford</t>
  </si>
  <si>
    <t>SBS</t>
  </si>
  <si>
    <t>Xyla Diagnostics</t>
  </si>
  <si>
    <t>Cardiology procedures</t>
  </si>
  <si>
    <t>Provision of echo service at both sites to clear backlog</t>
  </si>
  <si>
    <t>NoE</t>
  </si>
  <si>
    <t>Medicare Insourcing Services Ltd</t>
  </si>
  <si>
    <t>Imaging</t>
  </si>
  <si>
    <t>Onsite provision of Ultrasound scanning &amp; reporting</t>
  </si>
  <si>
    <t>Reduction in service wef April 2025</t>
  </si>
  <si>
    <t>Insourcing - including equipment hire</t>
  </si>
  <si>
    <t>Diagnostic Healthcare Ltd</t>
  </si>
  <si>
    <t>Supply Chain</t>
  </si>
  <si>
    <t>Budget for Q1 only</t>
  </si>
  <si>
    <t>Budget for 10 weeks only</t>
  </si>
  <si>
    <t>Onsite provision of Dexa scanning</t>
  </si>
  <si>
    <r>
      <t xml:space="preserve">Onsite provision of </t>
    </r>
    <r>
      <rPr>
        <b/>
        <sz val="12"/>
        <color theme="1"/>
        <rFont val="Arial"/>
        <family val="2"/>
      </rPr>
      <t>CT</t>
    </r>
    <r>
      <rPr>
        <sz val="11"/>
        <color theme="1"/>
        <rFont val="Arial"/>
        <family val="2"/>
      </rPr>
      <t xml:space="preserve"> scanning: CT hire &amp; staffing</t>
    </r>
  </si>
  <si>
    <r>
      <t xml:space="preserve">Onsite provision of </t>
    </r>
    <r>
      <rPr>
        <b/>
        <sz val="12"/>
        <color theme="1"/>
        <rFont val="Arial"/>
        <family val="2"/>
      </rPr>
      <t>MRI</t>
    </r>
    <r>
      <rPr>
        <sz val="11"/>
        <color theme="1"/>
        <rFont val="Arial"/>
        <family val="2"/>
      </rPr>
      <t xml:space="preserve"> scanning: MRI hire &amp; staffing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</si>
</sst>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6">
    <xf numFmtId="0" fontId="0" fillId="0" borderId="0" xfId="0"/>
    <xf numFmtId="0" fontId="2" fillId="2" borderId="1" xfId="2" applyFont="1" applyFill="1" applyBorder="1" applyAlignment="1">
      <alignment horizontal="center" vertical="top"/>
    </xf>
    <xf numFmtId="0" fontId="2" fillId="2" borderId="2" xfId="2" applyFont="1" applyFill="1" applyBorder="1" applyAlignment="1">
      <alignment horizontal="center" vertical="top"/>
    </xf>
    <xf numFmtId="0" fontId="2" fillId="2" borderId="3" xfId="2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vertical="top"/>
    </xf>
    <xf numFmtId="0" fontId="2" fillId="2" borderId="4" xfId="2" applyFont="1" applyFill="1" applyBorder="1" applyAlignment="1">
      <alignment vertical="top"/>
    </xf>
    <xf numFmtId="17" fontId="2" fillId="2" borderId="4" xfId="0" applyNumberFormat="1" applyFont="1" applyFill="1" applyBorder="1" applyAlignment="1">
      <alignment horizontal="right" vertical="top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vertical="top"/>
    </xf>
    <xf numFmtId="0" fontId="0" fillId="0" borderId="4" xfId="0" applyBorder="1" applyAlignment="1">
      <alignment vertical="top" wrapText="1"/>
    </xf>
    <xf numFmtId="164" fontId="0" fillId="0" borderId="4" xfId="1" applyNumberFormat="1" applyFont="1" applyBorder="1" applyAlignment="1">
      <alignment horizontal="right" vertical="top" wrapText="1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left" vertical="top" wrapText="1"/>
    </xf>
    <xf numFmtId="0" fontId="0" fillId="0" borderId="4" xfId="0" applyBorder="1" applyAlignment="1">
      <alignment horizontal="center" vertical="top"/>
    </xf>
    <xf numFmtId="0" fontId="0" fillId="3" borderId="4" xfId="0" applyFill="1" applyBorder="1" applyAlignment="1">
      <alignment horizontal="left" vertical="top"/>
    </xf>
    <xf numFmtId="0" fontId="0" fillId="3" borderId="4" xfId="0" applyFill="1" applyBorder="1" applyAlignment="1">
      <alignment horizontal="center" vertical="top"/>
    </xf>
    <xf numFmtId="0" fontId="0" fillId="3" borderId="4" xfId="0" applyFill="1" applyBorder="1" applyAlignment="1">
      <alignment vertical="top"/>
    </xf>
    <xf numFmtId="164" fontId="2" fillId="3" borderId="4" xfId="1" applyNumberFormat="1" applyFont="1" applyFill="1" applyBorder="1" applyAlignment="1">
      <alignment horizontal="right" vertical="top"/>
    </xf>
    <xf numFmtId="0" fontId="0" fillId="0" borderId="7" xfId="0" applyBorder="1" applyAlignment="1">
      <alignment horizontal="left" vertical="top" wrapText="1"/>
    </xf>
    <xf numFmtId="0" fontId="0" fillId="0" borderId="4" xfId="0" applyBorder="1"/>
    <xf numFmtId="0" fontId="4" fillId="0" borderId="4" xfId="2" applyFont="1" applyBorder="1" applyAlignment="1">
      <alignment vertical="top" wrapText="1"/>
    </xf>
    <xf numFmtId="0" fontId="4" fillId="3" borderId="4" xfId="2" applyFont="1" applyFill="1" applyBorder="1" applyAlignment="1">
      <alignment vertical="top" wrapText="1"/>
    </xf>
    <xf numFmtId="164" fontId="1" fillId="0" borderId="4" xfId="1" applyNumberFormat="1" applyFont="1" applyBorder="1" applyAlignment="1">
      <alignment horizontal="right" vertical="top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workbookViewId="0">
      <selection activeCell="K6" sqref="K6"/>
    </sheetView>
  </sheetViews>
  <sheetFormatPr defaultRowHeight="15" x14ac:dyDescent="0.2"/>
  <cols>
    <col min="1" max="1" width="8.77734375" bestFit="1" customWidth="1"/>
    <col min="3" max="3" width="21.5546875" bestFit="1" customWidth="1"/>
    <col min="5" max="5" width="15.5546875" bestFit="1" customWidth="1"/>
    <col min="11" max="11" width="8.6640625" bestFit="1" customWidth="1"/>
    <col min="12" max="12" width="11.21875" bestFit="1" customWidth="1"/>
  </cols>
  <sheetData>
    <row r="1" spans="1:12" ht="15.75" x14ac:dyDescent="0.2">
      <c r="F1" s="1" t="s">
        <v>0</v>
      </c>
      <c r="G1" s="2"/>
      <c r="H1" s="2"/>
      <c r="I1" s="3"/>
    </row>
    <row r="2" spans="1:12" ht="31.5" x14ac:dyDescent="0.2">
      <c r="A2" s="4"/>
      <c r="B2" s="5" t="s">
        <v>1</v>
      </c>
      <c r="C2" s="6" t="s">
        <v>2</v>
      </c>
      <c r="D2" s="6" t="s">
        <v>3</v>
      </c>
      <c r="E2" s="7" t="s">
        <v>4</v>
      </c>
      <c r="F2" s="8">
        <v>45689</v>
      </c>
      <c r="G2" s="8">
        <f t="shared" ref="G2" si="0">F2+31</f>
        <v>45720</v>
      </c>
      <c r="H2" s="8">
        <v>45748</v>
      </c>
      <c r="I2" s="8" t="s">
        <v>5</v>
      </c>
      <c r="J2" s="8" t="s">
        <v>6</v>
      </c>
      <c r="K2" s="8" t="s">
        <v>7</v>
      </c>
      <c r="L2" s="8" t="s">
        <v>8</v>
      </c>
    </row>
    <row r="3" spans="1:12" ht="57" x14ac:dyDescent="0.2">
      <c r="A3" s="9" t="s">
        <v>9</v>
      </c>
      <c r="B3" s="10" t="s">
        <v>10</v>
      </c>
      <c r="C3" s="11" t="s">
        <v>11</v>
      </c>
      <c r="D3" s="12" t="s">
        <v>12</v>
      </c>
      <c r="E3" s="23" t="s">
        <v>13</v>
      </c>
      <c r="F3" s="13">
        <v>10.824999999999999</v>
      </c>
      <c r="G3" s="13">
        <v>90.909000000000006</v>
      </c>
      <c r="H3" s="13">
        <v>30.3</v>
      </c>
      <c r="I3" s="13">
        <f>SUM(F3:H3)</f>
        <v>132.03400000000002</v>
      </c>
      <c r="J3" s="13">
        <f>132*4</f>
        <v>528</v>
      </c>
      <c r="K3" s="25"/>
      <c r="L3" s="14" t="s">
        <v>14</v>
      </c>
    </row>
    <row r="4" spans="1:12" ht="42.75" x14ac:dyDescent="0.2">
      <c r="A4" s="15"/>
      <c r="B4" s="16">
        <v>910173</v>
      </c>
      <c r="C4" s="11" t="s">
        <v>15</v>
      </c>
      <c r="D4" s="11" t="s">
        <v>16</v>
      </c>
      <c r="E4" s="23" t="s">
        <v>17</v>
      </c>
      <c r="F4" s="13"/>
      <c r="G4" s="13"/>
      <c r="H4" s="13">
        <v>11.39</v>
      </c>
      <c r="I4" s="13">
        <f>SUM(F4:H4)</f>
        <v>11.39</v>
      </c>
      <c r="J4" s="13">
        <v>155</v>
      </c>
      <c r="K4" s="25"/>
      <c r="L4" s="14" t="s">
        <v>18</v>
      </c>
    </row>
    <row r="5" spans="1:12" ht="57" x14ac:dyDescent="0.2">
      <c r="A5" s="15"/>
      <c r="B5" s="16">
        <v>909986</v>
      </c>
      <c r="C5" s="12" t="s">
        <v>19</v>
      </c>
      <c r="D5" s="11" t="s">
        <v>20</v>
      </c>
      <c r="E5" s="23" t="s">
        <v>21</v>
      </c>
      <c r="F5" s="13">
        <v>63.16</v>
      </c>
      <c r="G5" s="13">
        <v>87.733000000000004</v>
      </c>
      <c r="H5" s="13">
        <v>19.254999999999999</v>
      </c>
      <c r="I5" s="13">
        <f>SUM(F5:H5)</f>
        <v>170.148</v>
      </c>
      <c r="J5" s="13">
        <v>116</v>
      </c>
      <c r="K5" s="23" t="s">
        <v>22</v>
      </c>
      <c r="L5" s="14" t="s">
        <v>14</v>
      </c>
    </row>
    <row r="6" spans="1:12" ht="15.75" x14ac:dyDescent="0.2">
      <c r="A6" s="17"/>
      <c r="B6" s="18"/>
      <c r="C6" s="19"/>
      <c r="D6" s="19"/>
      <c r="E6" s="24"/>
      <c r="F6" s="20">
        <f>SUM(F3:F5)</f>
        <v>73.984999999999999</v>
      </c>
      <c r="G6" s="20">
        <f t="shared" ref="G6:J6" si="1">SUM(G3:G5)</f>
        <v>178.642</v>
      </c>
      <c r="H6" s="20">
        <f t="shared" si="1"/>
        <v>60.944999999999993</v>
      </c>
      <c r="I6" s="20">
        <f t="shared" si="1"/>
        <v>313.572</v>
      </c>
      <c r="J6" s="20">
        <f t="shared" si="1"/>
        <v>799</v>
      </c>
      <c r="K6" s="20"/>
      <c r="L6" s="14"/>
    </row>
    <row r="7" spans="1:12" ht="60" x14ac:dyDescent="0.2">
      <c r="A7" s="21" t="s">
        <v>23</v>
      </c>
      <c r="B7" s="16">
        <v>909419</v>
      </c>
      <c r="C7" s="11" t="s">
        <v>24</v>
      </c>
      <c r="D7" s="11" t="s">
        <v>20</v>
      </c>
      <c r="E7" s="23" t="s">
        <v>29</v>
      </c>
      <c r="F7" s="13"/>
      <c r="G7" s="13"/>
      <c r="H7" s="13"/>
      <c r="I7" s="13">
        <f t="shared" ref="I7:I9" si="2">SUM(F7:H7)</f>
        <v>0</v>
      </c>
      <c r="J7" s="13">
        <v>0</v>
      </c>
      <c r="K7" s="23"/>
      <c r="L7" s="14" t="s">
        <v>25</v>
      </c>
    </row>
    <row r="8" spans="1:12" ht="44.25" x14ac:dyDescent="0.2">
      <c r="A8" s="21"/>
      <c r="B8" s="16">
        <v>909419</v>
      </c>
      <c r="C8" s="11" t="s">
        <v>24</v>
      </c>
      <c r="D8" s="11" t="s">
        <v>20</v>
      </c>
      <c r="E8" s="23" t="s">
        <v>30</v>
      </c>
      <c r="F8" s="13">
        <v>59.731000000000002</v>
      </c>
      <c r="G8" s="13">
        <v>70.989999999999995</v>
      </c>
      <c r="H8" s="13">
        <v>68.7</v>
      </c>
      <c r="I8" s="13">
        <f t="shared" si="2"/>
        <v>199.42099999999999</v>
      </c>
      <c r="J8" s="13">
        <v>206</v>
      </c>
      <c r="K8" s="23" t="s">
        <v>26</v>
      </c>
      <c r="L8" s="14" t="s">
        <v>25</v>
      </c>
    </row>
    <row r="9" spans="1:12" ht="42.75" x14ac:dyDescent="0.2">
      <c r="A9" s="21"/>
      <c r="B9" s="16">
        <v>909419</v>
      </c>
      <c r="C9" s="11" t="s">
        <v>24</v>
      </c>
      <c r="D9" s="11" t="s">
        <v>20</v>
      </c>
      <c r="E9" s="23" t="s">
        <v>28</v>
      </c>
      <c r="F9" s="13"/>
      <c r="G9" s="13">
        <v>21.82</v>
      </c>
      <c r="H9" s="13">
        <v>40.5</v>
      </c>
      <c r="I9" s="13">
        <f t="shared" si="2"/>
        <v>62.32</v>
      </c>
      <c r="J9" s="13">
        <v>110</v>
      </c>
      <c r="K9" s="23" t="s">
        <v>27</v>
      </c>
      <c r="L9" s="14" t="s">
        <v>25</v>
      </c>
    </row>
    <row r="10" spans="1:12" ht="15.75" x14ac:dyDescent="0.2">
      <c r="A10" s="17"/>
      <c r="B10" s="18"/>
      <c r="C10" s="19"/>
      <c r="D10" s="19"/>
      <c r="E10" s="19"/>
      <c r="F10" s="20">
        <f>SUM(F7:F9)</f>
        <v>59.731000000000002</v>
      </c>
      <c r="G10" s="20">
        <f>SUM(G7:G9)</f>
        <v>92.81</v>
      </c>
      <c r="H10" s="20">
        <f>SUM(H7:H9)</f>
        <v>109.2</v>
      </c>
      <c r="I10" s="20">
        <f>SUM(I7:I9)</f>
        <v>261.74099999999999</v>
      </c>
      <c r="J10" s="20">
        <f>SUM(J7:J9)</f>
        <v>316</v>
      </c>
      <c r="K10" s="20"/>
      <c r="L10" s="22"/>
    </row>
    <row r="11" spans="1:12" ht="15.75" x14ac:dyDescent="0.2">
      <c r="A11" s="17"/>
      <c r="B11" s="18"/>
      <c r="C11" s="19"/>
      <c r="D11" s="19"/>
      <c r="E11" s="19"/>
      <c r="F11" s="20">
        <f>+F6+F10</f>
        <v>133.71600000000001</v>
      </c>
      <c r="G11" s="20">
        <f>+G6+G10</f>
        <v>271.452</v>
      </c>
      <c r="H11" s="20">
        <f>+H6+H10</f>
        <v>170.14499999999998</v>
      </c>
      <c r="I11" s="20">
        <f>+I6+I10</f>
        <v>575.31299999999999</v>
      </c>
      <c r="J11" s="20">
        <f>+J6+J10</f>
        <v>1115</v>
      </c>
      <c r="K11" s="20"/>
      <c r="L11" s="22"/>
    </row>
  </sheetData>
  <mergeCells count="2">
    <mergeCell ref="F1:I1"/>
    <mergeCell ref="A3:A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2025-06-02T08:46:53Z</dcterms:created>
  <dcterms:modified xsi:type="dcterms:W3CDTF">2025-06-02T09:11:14Z</dcterms:modified>
</cp:coreProperties>
</file>