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45" windowWidth="19020" windowHeight="9855"/>
  </bookViews>
  <sheets>
    <sheet name="Bed Stock" sheetId="1" r:id="rId1"/>
  </sheets>
  <definedNames>
    <definedName name="_xlnm._FilterDatabase" localSheetId="0" hidden="1">'Bed Stock'!$C$95:$J$95</definedName>
    <definedName name="_xlnm.Print_Area" localSheetId="0">'Bed Stock'!$B$2:$M$125</definedName>
  </definedNames>
  <calcPr calcId="145621"/>
</workbook>
</file>

<file path=xl/calcChain.xml><?xml version="1.0" encoding="utf-8"?>
<calcChain xmlns="http://schemas.openxmlformats.org/spreadsheetml/2006/main">
  <c r="I47" i="1" l="1"/>
  <c r="I46" i="1"/>
  <c r="I114" i="1" l="1"/>
  <c r="H114" i="1"/>
  <c r="G114" i="1"/>
  <c r="AE112" i="1" a="1"/>
  <c r="AE112" i="1" s="1"/>
  <c r="AD112" i="1" a="1"/>
  <c r="AD112" i="1" s="1"/>
  <c r="AC112" i="1" a="1"/>
  <c r="AC112" i="1" s="1"/>
  <c r="AB112" i="1"/>
  <c r="AA112" i="1"/>
  <c r="Z112" i="1"/>
  <c r="Y112" i="1"/>
  <c r="X112" i="1"/>
  <c r="W112" i="1"/>
  <c r="V112" i="1"/>
  <c r="U112" i="1"/>
  <c r="T112" i="1"/>
  <c r="S112" i="1"/>
  <c r="R112" i="1"/>
  <c r="Q112" i="1"/>
  <c r="P112" i="1"/>
  <c r="O112" i="1"/>
  <c r="AE111" i="1" a="1"/>
  <c r="AE111" i="1" s="1"/>
  <c r="AD111" i="1" a="1"/>
  <c r="AD111" i="1" s="1"/>
  <c r="AC111" i="1" a="1"/>
  <c r="AC111" i="1" s="1"/>
  <c r="AB111" i="1"/>
  <c r="AA111" i="1"/>
  <c r="Z111" i="1"/>
  <c r="Y111" i="1"/>
  <c r="X111" i="1"/>
  <c r="W111" i="1"/>
  <c r="V111" i="1"/>
  <c r="U111" i="1"/>
  <c r="T111" i="1"/>
  <c r="S111" i="1"/>
  <c r="R111" i="1"/>
  <c r="Q111" i="1"/>
  <c r="P111" i="1"/>
  <c r="O111" i="1"/>
  <c r="AE110" i="1" a="1"/>
  <c r="AE110" i="1" s="1"/>
  <c r="AD110" i="1" a="1"/>
  <c r="AD110" i="1" s="1"/>
  <c r="AC110" i="1" a="1"/>
  <c r="AC110" i="1" s="1"/>
  <c r="AB110" i="1"/>
  <c r="AA110" i="1"/>
  <c r="Z110" i="1"/>
  <c r="Y110" i="1"/>
  <c r="X110" i="1"/>
  <c r="W110" i="1"/>
  <c r="V110" i="1"/>
  <c r="U110" i="1"/>
  <c r="T110" i="1"/>
  <c r="S110" i="1"/>
  <c r="R110" i="1"/>
  <c r="Q110" i="1"/>
  <c r="P110" i="1"/>
  <c r="O110" i="1"/>
  <c r="AE109" i="1" a="1"/>
  <c r="AE109" i="1" s="1"/>
  <c r="AD109" i="1" a="1"/>
  <c r="AD109" i="1" s="1"/>
  <c r="AC109" i="1" a="1"/>
  <c r="AC109" i="1" s="1"/>
  <c r="AB109" i="1"/>
  <c r="AA109" i="1"/>
  <c r="Z109" i="1"/>
  <c r="Y109" i="1"/>
  <c r="X109" i="1"/>
  <c r="W109" i="1"/>
  <c r="V109" i="1"/>
  <c r="U109" i="1"/>
  <c r="T109" i="1"/>
  <c r="S109" i="1"/>
  <c r="R109" i="1"/>
  <c r="Q109" i="1"/>
  <c r="P109" i="1"/>
  <c r="O109" i="1"/>
  <c r="AE108" i="1" a="1"/>
  <c r="AE108" i="1" s="1"/>
  <c r="AD108" i="1" a="1"/>
  <c r="AD108" i="1" s="1"/>
  <c r="AC108" i="1" a="1"/>
  <c r="AC108" i="1" s="1"/>
  <c r="AB108" i="1"/>
  <c r="AA108" i="1"/>
  <c r="Z108" i="1"/>
  <c r="Y108" i="1"/>
  <c r="X108" i="1"/>
  <c r="W108" i="1"/>
  <c r="V108" i="1"/>
  <c r="U108" i="1"/>
  <c r="T108" i="1"/>
  <c r="S108" i="1"/>
  <c r="R108" i="1"/>
  <c r="Q108" i="1"/>
  <c r="P108" i="1"/>
  <c r="O108" i="1"/>
  <c r="AE107" i="1" a="1"/>
  <c r="AE107" i="1" s="1"/>
  <c r="AD107" i="1" a="1"/>
  <c r="AD107" i="1" s="1"/>
  <c r="AC107" i="1" a="1"/>
  <c r="AC107" i="1" s="1"/>
  <c r="AB107" i="1"/>
  <c r="AA107" i="1"/>
  <c r="Z107" i="1"/>
  <c r="Y107" i="1"/>
  <c r="X107" i="1"/>
  <c r="W107" i="1"/>
  <c r="V107" i="1"/>
  <c r="U107" i="1"/>
  <c r="T107" i="1"/>
  <c r="S107" i="1"/>
  <c r="R107" i="1"/>
  <c r="Q107" i="1"/>
  <c r="P107" i="1"/>
  <c r="O107" i="1"/>
  <c r="AE106" i="1" a="1"/>
  <c r="AE106" i="1" s="1"/>
  <c r="AD106" i="1" a="1"/>
  <c r="AD106" i="1" s="1"/>
  <c r="AC106" i="1" a="1"/>
  <c r="AC106" i="1" s="1"/>
  <c r="AB106" i="1"/>
  <c r="AA106" i="1"/>
  <c r="Z106" i="1"/>
  <c r="Y106" i="1"/>
  <c r="X106" i="1"/>
  <c r="W106" i="1"/>
  <c r="V106" i="1"/>
  <c r="U106" i="1"/>
  <c r="T106" i="1"/>
  <c r="S106" i="1"/>
  <c r="R106" i="1"/>
  <c r="Q106" i="1"/>
  <c r="P106" i="1"/>
  <c r="O106" i="1"/>
  <c r="AE105" i="1" a="1"/>
  <c r="AE105" i="1" s="1"/>
  <c r="AD105" i="1" a="1"/>
  <c r="AD105" i="1" s="1"/>
  <c r="AC105" i="1" a="1"/>
  <c r="AC105" i="1" s="1"/>
  <c r="AB105" i="1"/>
  <c r="AA105" i="1"/>
  <c r="Z105" i="1"/>
  <c r="Y105" i="1"/>
  <c r="X105" i="1"/>
  <c r="W105" i="1"/>
  <c r="V105" i="1"/>
  <c r="U105" i="1"/>
  <c r="T105" i="1"/>
  <c r="S105" i="1"/>
  <c r="R105" i="1"/>
  <c r="Q105" i="1"/>
  <c r="P105" i="1"/>
  <c r="O105" i="1"/>
  <c r="AE104" i="1" a="1"/>
  <c r="AE104" i="1" s="1"/>
  <c r="AD104" i="1" a="1"/>
  <c r="AD104" i="1" s="1"/>
  <c r="AC104" i="1" a="1"/>
  <c r="AC104" i="1" s="1"/>
  <c r="AB104" i="1"/>
  <c r="AA104" i="1"/>
  <c r="Z104" i="1"/>
  <c r="Y104" i="1"/>
  <c r="X104" i="1"/>
  <c r="W104" i="1"/>
  <c r="V104" i="1"/>
  <c r="U104" i="1"/>
  <c r="T104" i="1"/>
  <c r="S104" i="1"/>
  <c r="R104" i="1"/>
  <c r="Q104" i="1"/>
  <c r="P104" i="1"/>
  <c r="O104" i="1"/>
  <c r="AE103" i="1" a="1"/>
  <c r="AE103" i="1" s="1"/>
  <c r="AD103" i="1" a="1"/>
  <c r="AD103" i="1" s="1"/>
  <c r="AC103" i="1" a="1"/>
  <c r="AC103" i="1" s="1"/>
  <c r="AB103" i="1"/>
  <c r="AA103" i="1"/>
  <c r="Z103" i="1"/>
  <c r="Y103" i="1"/>
  <c r="X103" i="1"/>
  <c r="W103" i="1"/>
  <c r="V103" i="1"/>
  <c r="U103" i="1"/>
  <c r="T103" i="1"/>
  <c r="S103" i="1"/>
  <c r="R103" i="1"/>
  <c r="Q103" i="1"/>
  <c r="P103" i="1"/>
  <c r="O103" i="1"/>
  <c r="AE102" i="1" a="1"/>
  <c r="AE102" i="1" s="1"/>
  <c r="AD102" i="1" a="1"/>
  <c r="AD102" i="1" s="1"/>
  <c r="AC102" i="1" a="1"/>
  <c r="AC102" i="1" s="1"/>
  <c r="AB102" i="1"/>
  <c r="AA102" i="1"/>
  <c r="Z102" i="1"/>
  <c r="Y102" i="1"/>
  <c r="X102" i="1"/>
  <c r="W102" i="1"/>
  <c r="V102" i="1"/>
  <c r="U102" i="1"/>
  <c r="T102" i="1"/>
  <c r="S102" i="1"/>
  <c r="R102" i="1"/>
  <c r="Q102" i="1"/>
  <c r="P102" i="1"/>
  <c r="O102" i="1"/>
  <c r="AE101" i="1" a="1"/>
  <c r="AE101" i="1" s="1"/>
  <c r="AD101" i="1" a="1"/>
  <c r="AD101" i="1" s="1"/>
  <c r="AC101" i="1" a="1"/>
  <c r="AC101" i="1" s="1"/>
  <c r="AB101" i="1"/>
  <c r="AA101" i="1"/>
  <c r="Z101" i="1"/>
  <c r="Y101" i="1"/>
  <c r="X101" i="1"/>
  <c r="W101" i="1"/>
  <c r="V101" i="1"/>
  <c r="U101" i="1"/>
  <c r="T101" i="1"/>
  <c r="S101" i="1"/>
  <c r="R101" i="1"/>
  <c r="Q101" i="1"/>
  <c r="P101" i="1"/>
  <c r="O101" i="1"/>
  <c r="AE100" i="1" a="1"/>
  <c r="AE100" i="1" s="1"/>
  <c r="AD100" i="1" a="1"/>
  <c r="AD100" i="1" s="1"/>
  <c r="AC100" i="1" a="1"/>
  <c r="AC100" i="1" s="1"/>
  <c r="AB100" i="1"/>
  <c r="AA100" i="1"/>
  <c r="Z100" i="1"/>
  <c r="Y100" i="1"/>
  <c r="X100" i="1"/>
  <c r="W100" i="1"/>
  <c r="V100" i="1"/>
  <c r="U100" i="1"/>
  <c r="T100" i="1"/>
  <c r="S100" i="1"/>
  <c r="R100" i="1"/>
  <c r="Q100" i="1"/>
  <c r="P100" i="1"/>
  <c r="O100" i="1"/>
  <c r="AE99" i="1" a="1"/>
  <c r="AE99" i="1" s="1"/>
  <c r="AD99" i="1" a="1"/>
  <c r="AD99" i="1" s="1"/>
  <c r="AC99" i="1" a="1"/>
  <c r="AC99" i="1" s="1"/>
  <c r="AB99" i="1"/>
  <c r="AA99" i="1"/>
  <c r="Z99" i="1"/>
  <c r="Y99" i="1"/>
  <c r="X99" i="1"/>
  <c r="W99" i="1"/>
  <c r="V99" i="1"/>
  <c r="U99" i="1"/>
  <c r="T99" i="1"/>
  <c r="S99" i="1"/>
  <c r="R99" i="1"/>
  <c r="Q99" i="1"/>
  <c r="P99" i="1"/>
  <c r="O99" i="1"/>
  <c r="AE98" i="1" a="1"/>
  <c r="AE98" i="1" s="1"/>
  <c r="AD98" i="1" a="1"/>
  <c r="AD98" i="1" s="1"/>
  <c r="AC98" i="1" a="1"/>
  <c r="AC98" i="1" s="1"/>
  <c r="AB98" i="1"/>
  <c r="AA98" i="1"/>
  <c r="Z98" i="1"/>
  <c r="Y98" i="1"/>
  <c r="X98" i="1"/>
  <c r="W98" i="1"/>
  <c r="V98" i="1"/>
  <c r="U98" i="1"/>
  <c r="T98" i="1"/>
  <c r="S98" i="1"/>
  <c r="R98" i="1"/>
  <c r="Q98" i="1"/>
  <c r="P98" i="1"/>
  <c r="O98" i="1"/>
  <c r="AE97" i="1" a="1"/>
  <c r="AE97" i="1" s="1"/>
  <c r="AE114" i="1" s="1"/>
  <c r="AD97" i="1" a="1"/>
  <c r="AD97" i="1" s="1"/>
  <c r="AC97" i="1" a="1"/>
  <c r="AC97" i="1" s="1"/>
  <c r="AC114" i="1" s="1"/>
  <c r="AB97" i="1"/>
  <c r="AA97" i="1"/>
  <c r="AA114" i="1" s="1"/>
  <c r="Z97" i="1"/>
  <c r="Z114" i="1" s="1"/>
  <c r="Y97" i="1"/>
  <c r="Y114" i="1" s="1"/>
  <c r="X97" i="1"/>
  <c r="X114" i="1" s="1"/>
  <c r="W97" i="1"/>
  <c r="W114" i="1" s="1"/>
  <c r="V97" i="1"/>
  <c r="V114" i="1" s="1"/>
  <c r="U97" i="1"/>
  <c r="U114" i="1" s="1"/>
  <c r="T97" i="1"/>
  <c r="T114" i="1" s="1"/>
  <c r="S97" i="1"/>
  <c r="S114" i="1" s="1"/>
  <c r="R97" i="1"/>
  <c r="R114" i="1" s="1"/>
  <c r="Q97" i="1"/>
  <c r="Q114" i="1" s="1"/>
  <c r="P97" i="1"/>
  <c r="P114" i="1" s="1"/>
  <c r="O97" i="1"/>
  <c r="O114" i="1" s="1"/>
  <c r="I91" i="1"/>
  <c r="H91" i="1"/>
  <c r="G91" i="1"/>
  <c r="AE89" i="1"/>
  <c r="AE89" i="1" a="1"/>
  <c r="AD89" i="1"/>
  <c r="AD89" i="1" a="1"/>
  <c r="AC89" i="1"/>
  <c r="AC89" i="1" a="1"/>
  <c r="AB89" i="1"/>
  <c r="AA89" i="1"/>
  <c r="Z89" i="1"/>
  <c r="Y89" i="1"/>
  <c r="X89" i="1"/>
  <c r="W89" i="1"/>
  <c r="V89" i="1"/>
  <c r="U89" i="1"/>
  <c r="T89" i="1"/>
  <c r="S89" i="1"/>
  <c r="R89" i="1"/>
  <c r="Q89" i="1"/>
  <c r="P89" i="1"/>
  <c r="O89" i="1"/>
  <c r="AE88" i="1"/>
  <c r="AE88" i="1" a="1"/>
  <c r="AD88" i="1"/>
  <c r="AD88" i="1" a="1"/>
  <c r="AC88" i="1" a="1"/>
  <c r="AC88" i="1" s="1"/>
  <c r="AB88" i="1"/>
  <c r="AA88" i="1"/>
  <c r="Z88" i="1"/>
  <c r="Y88" i="1"/>
  <c r="X88" i="1"/>
  <c r="W88" i="1"/>
  <c r="V88" i="1"/>
  <c r="U88" i="1"/>
  <c r="T88" i="1"/>
  <c r="S88" i="1"/>
  <c r="R88" i="1"/>
  <c r="Q88" i="1"/>
  <c r="P88" i="1"/>
  <c r="O88" i="1"/>
  <c r="AE87" i="1" a="1"/>
  <c r="AE87" i="1" s="1"/>
  <c r="AD87" i="1" a="1"/>
  <c r="AD87" i="1" s="1"/>
  <c r="AC87" i="1" a="1"/>
  <c r="AC87" i="1" s="1"/>
  <c r="AB87" i="1"/>
  <c r="AA87" i="1"/>
  <c r="Z87" i="1"/>
  <c r="Y87" i="1"/>
  <c r="X87" i="1"/>
  <c r="W87" i="1"/>
  <c r="V87" i="1"/>
  <c r="U87" i="1"/>
  <c r="T87" i="1"/>
  <c r="S87" i="1"/>
  <c r="R87" i="1"/>
  <c r="Q87" i="1"/>
  <c r="P87" i="1"/>
  <c r="O87" i="1"/>
  <c r="AE86" i="1" a="1"/>
  <c r="AE86" i="1" s="1"/>
  <c r="AD86" i="1" a="1"/>
  <c r="AD86" i="1" s="1"/>
  <c r="AC86" i="1" a="1"/>
  <c r="AC86" i="1" s="1"/>
  <c r="AB86" i="1"/>
  <c r="AA86" i="1"/>
  <c r="Z86" i="1"/>
  <c r="Y86" i="1"/>
  <c r="X86" i="1"/>
  <c r="W86" i="1"/>
  <c r="V86" i="1"/>
  <c r="U86" i="1"/>
  <c r="T86" i="1"/>
  <c r="S86" i="1"/>
  <c r="R86" i="1"/>
  <c r="Q86" i="1"/>
  <c r="P86" i="1"/>
  <c r="O86" i="1"/>
  <c r="AE85" i="1" a="1"/>
  <c r="AE85" i="1" s="1"/>
  <c r="AD85" i="1" a="1"/>
  <c r="AD85" i="1" s="1"/>
  <c r="AC85" i="1" a="1"/>
  <c r="AC85" i="1" s="1"/>
  <c r="AB85" i="1"/>
  <c r="AA85" i="1"/>
  <c r="Z85" i="1"/>
  <c r="Y85" i="1"/>
  <c r="X85" i="1"/>
  <c r="W85" i="1"/>
  <c r="V85" i="1"/>
  <c r="U85" i="1"/>
  <c r="T85" i="1"/>
  <c r="S85" i="1"/>
  <c r="R85" i="1"/>
  <c r="Q85" i="1"/>
  <c r="P85" i="1"/>
  <c r="O85" i="1"/>
  <c r="AE84" i="1" a="1"/>
  <c r="AE84" i="1" s="1"/>
  <c r="AD84" i="1" a="1"/>
  <c r="AD84" i="1" s="1"/>
  <c r="AC84" i="1" a="1"/>
  <c r="AC84" i="1" s="1"/>
  <c r="AB84" i="1"/>
  <c r="AA84" i="1"/>
  <c r="Z84" i="1"/>
  <c r="Y84" i="1"/>
  <c r="X84" i="1"/>
  <c r="W84" i="1"/>
  <c r="V84" i="1"/>
  <c r="U84" i="1"/>
  <c r="T84" i="1"/>
  <c r="S84" i="1"/>
  <c r="R84" i="1"/>
  <c r="Q84" i="1"/>
  <c r="P84" i="1"/>
  <c r="O84" i="1"/>
  <c r="AE83" i="1" a="1"/>
  <c r="AE83" i="1" s="1"/>
  <c r="AD83" i="1" a="1"/>
  <c r="AD83" i="1" s="1"/>
  <c r="AC83" i="1" a="1"/>
  <c r="AC83" i="1" s="1"/>
  <c r="AB83" i="1"/>
  <c r="AA83" i="1"/>
  <c r="Z83" i="1"/>
  <c r="Y83" i="1"/>
  <c r="X83" i="1"/>
  <c r="W83" i="1"/>
  <c r="V83" i="1"/>
  <c r="U83" i="1"/>
  <c r="T83" i="1"/>
  <c r="S83" i="1"/>
  <c r="R83" i="1"/>
  <c r="Q83" i="1"/>
  <c r="P83" i="1"/>
  <c r="O83" i="1"/>
  <c r="AE82" i="1" a="1"/>
  <c r="AE82" i="1" s="1"/>
  <c r="AD82" i="1" a="1"/>
  <c r="AD82" i="1" s="1"/>
  <c r="AC82" i="1" a="1"/>
  <c r="AC82" i="1" s="1"/>
  <c r="AB82" i="1"/>
  <c r="AA82" i="1"/>
  <c r="Z82" i="1"/>
  <c r="Y82" i="1"/>
  <c r="X82" i="1"/>
  <c r="W82" i="1"/>
  <c r="V82" i="1"/>
  <c r="U82" i="1"/>
  <c r="T82" i="1"/>
  <c r="S82" i="1"/>
  <c r="R82" i="1"/>
  <c r="Q82" i="1"/>
  <c r="P82" i="1"/>
  <c r="O82" i="1"/>
  <c r="AE81" i="1" a="1"/>
  <c r="AE81" i="1" s="1"/>
  <c r="AD81" i="1" a="1"/>
  <c r="AD81" i="1" s="1"/>
  <c r="AC81" i="1" a="1"/>
  <c r="AC81" i="1" s="1"/>
  <c r="AB81" i="1"/>
  <c r="AA81" i="1"/>
  <c r="Z81" i="1"/>
  <c r="Y81" i="1"/>
  <c r="X81" i="1"/>
  <c r="W81" i="1"/>
  <c r="V81" i="1"/>
  <c r="U81" i="1"/>
  <c r="T81" i="1"/>
  <c r="S81" i="1"/>
  <c r="R81" i="1"/>
  <c r="Q81" i="1"/>
  <c r="P81" i="1"/>
  <c r="O81" i="1"/>
  <c r="AE80" i="1" a="1"/>
  <c r="AE80" i="1" s="1"/>
  <c r="AD80" i="1" a="1"/>
  <c r="AD80" i="1" s="1"/>
  <c r="AC80" i="1" a="1"/>
  <c r="AC80" i="1" s="1"/>
  <c r="AB80" i="1"/>
  <c r="AA80" i="1"/>
  <c r="Z80" i="1"/>
  <c r="Y80" i="1"/>
  <c r="X80" i="1"/>
  <c r="W80" i="1"/>
  <c r="V80" i="1"/>
  <c r="U80" i="1"/>
  <c r="T80" i="1"/>
  <c r="S80" i="1"/>
  <c r="R80" i="1"/>
  <c r="Q80" i="1"/>
  <c r="P80" i="1"/>
  <c r="O80" i="1"/>
  <c r="AE79" i="1" a="1"/>
  <c r="AE79" i="1" s="1"/>
  <c r="AD79" i="1" a="1"/>
  <c r="AD79" i="1" s="1"/>
  <c r="AC79" i="1" a="1"/>
  <c r="AC79" i="1" s="1"/>
  <c r="AB79" i="1"/>
  <c r="AA79" i="1"/>
  <c r="Z79" i="1"/>
  <c r="Y79" i="1"/>
  <c r="X79" i="1"/>
  <c r="W79" i="1"/>
  <c r="V79" i="1"/>
  <c r="U79" i="1"/>
  <c r="T79" i="1"/>
  <c r="S79" i="1"/>
  <c r="R79" i="1"/>
  <c r="Q79" i="1"/>
  <c r="P79" i="1"/>
  <c r="O79" i="1"/>
  <c r="AE78" i="1" a="1"/>
  <c r="AE78" i="1" s="1"/>
  <c r="AD78" i="1" a="1"/>
  <c r="AD78" i="1" s="1"/>
  <c r="AC78" i="1" a="1"/>
  <c r="AC78" i="1" s="1"/>
  <c r="AB78" i="1"/>
  <c r="AA78" i="1"/>
  <c r="Z78" i="1"/>
  <c r="Y78" i="1"/>
  <c r="X78" i="1"/>
  <c r="W78" i="1"/>
  <c r="V78" i="1"/>
  <c r="U78" i="1"/>
  <c r="T78" i="1"/>
  <c r="S78" i="1"/>
  <c r="R78" i="1"/>
  <c r="Q78" i="1"/>
  <c r="P78" i="1"/>
  <c r="O78" i="1"/>
  <c r="AE77" i="1" a="1"/>
  <c r="AE77" i="1" s="1"/>
  <c r="AD77" i="1" a="1"/>
  <c r="AD77" i="1" s="1"/>
  <c r="AC77" i="1" a="1"/>
  <c r="AC77" i="1" s="1"/>
  <c r="AB77" i="1"/>
  <c r="AA77" i="1"/>
  <c r="Z77" i="1"/>
  <c r="Y77" i="1"/>
  <c r="X77" i="1"/>
  <c r="W77" i="1"/>
  <c r="V77" i="1"/>
  <c r="U77" i="1"/>
  <c r="T77" i="1"/>
  <c r="S77" i="1"/>
  <c r="R77" i="1"/>
  <c r="Q77" i="1"/>
  <c r="P77" i="1"/>
  <c r="O77" i="1"/>
  <c r="AE76" i="1" a="1"/>
  <c r="AE76" i="1" s="1"/>
  <c r="AD76" i="1" a="1"/>
  <c r="AD76" i="1" s="1"/>
  <c r="AC76" i="1" a="1"/>
  <c r="AC76" i="1" s="1"/>
  <c r="AB76" i="1"/>
  <c r="AA76" i="1"/>
  <c r="Z76" i="1"/>
  <c r="Y76" i="1"/>
  <c r="X76" i="1"/>
  <c r="W76" i="1"/>
  <c r="V76" i="1"/>
  <c r="U76" i="1"/>
  <c r="T76" i="1"/>
  <c r="S76" i="1"/>
  <c r="R76" i="1"/>
  <c r="Q76" i="1"/>
  <c r="P76" i="1"/>
  <c r="O76" i="1"/>
  <c r="AE75" i="1" a="1"/>
  <c r="AE75" i="1" s="1"/>
  <c r="AD75" i="1" a="1"/>
  <c r="AD75" i="1" s="1"/>
  <c r="AD91" i="1" s="1"/>
  <c r="AC75" i="1" a="1"/>
  <c r="AC75" i="1" s="1"/>
  <c r="AB75" i="1"/>
  <c r="AB91" i="1" s="1"/>
  <c r="AA75" i="1"/>
  <c r="Z75" i="1"/>
  <c r="Z91" i="1" s="1"/>
  <c r="Y75" i="1"/>
  <c r="X75" i="1"/>
  <c r="X91" i="1" s="1"/>
  <c r="W75" i="1"/>
  <c r="V75" i="1"/>
  <c r="V91" i="1" s="1"/>
  <c r="U75" i="1"/>
  <c r="T75" i="1"/>
  <c r="T91" i="1" s="1"/>
  <c r="S75" i="1"/>
  <c r="R75" i="1"/>
  <c r="R91" i="1" s="1"/>
  <c r="Q75" i="1"/>
  <c r="P75" i="1"/>
  <c r="P91" i="1" s="1"/>
  <c r="K91" i="1" s="1"/>
  <c r="O75" i="1"/>
  <c r="I69" i="1"/>
  <c r="H69" i="1"/>
  <c r="G69" i="1"/>
  <c r="AE67" i="1" a="1"/>
  <c r="AE67" i="1" s="1"/>
  <c r="AD67" i="1" a="1"/>
  <c r="AD67" i="1" s="1"/>
  <c r="AC67" i="1" a="1"/>
  <c r="AC67" i="1" s="1"/>
  <c r="AB67" i="1"/>
  <c r="AA67" i="1"/>
  <c r="Z67" i="1"/>
  <c r="Y67" i="1"/>
  <c r="X67" i="1"/>
  <c r="W67" i="1"/>
  <c r="V67" i="1"/>
  <c r="U67" i="1"/>
  <c r="T67" i="1"/>
  <c r="S67" i="1"/>
  <c r="R67" i="1"/>
  <c r="Q67" i="1"/>
  <c r="P67" i="1"/>
  <c r="O67" i="1"/>
  <c r="AE66" i="1" a="1"/>
  <c r="AE66" i="1" s="1"/>
  <c r="AD66" i="1" a="1"/>
  <c r="AD66" i="1" s="1"/>
  <c r="AC66" i="1" a="1"/>
  <c r="AC66" i="1" s="1"/>
  <c r="AB66" i="1"/>
  <c r="AA66" i="1"/>
  <c r="Z66" i="1"/>
  <c r="Y66" i="1"/>
  <c r="X66" i="1"/>
  <c r="W66" i="1"/>
  <c r="V66" i="1"/>
  <c r="U66" i="1"/>
  <c r="T66" i="1"/>
  <c r="S66" i="1"/>
  <c r="R66" i="1"/>
  <c r="Q66" i="1"/>
  <c r="P66" i="1"/>
  <c r="O66" i="1"/>
  <c r="AE65" i="1" a="1"/>
  <c r="AE65" i="1" s="1"/>
  <c r="AD65" i="1" a="1"/>
  <c r="AD65" i="1" s="1"/>
  <c r="AC65" i="1" a="1"/>
  <c r="AC65" i="1" s="1"/>
  <c r="AB65" i="1"/>
  <c r="AA65" i="1"/>
  <c r="Z65" i="1"/>
  <c r="Y65" i="1"/>
  <c r="X65" i="1"/>
  <c r="W65" i="1"/>
  <c r="V65" i="1"/>
  <c r="U65" i="1"/>
  <c r="T65" i="1"/>
  <c r="S65" i="1"/>
  <c r="R65" i="1"/>
  <c r="Q65" i="1"/>
  <c r="P65" i="1"/>
  <c r="O65" i="1"/>
  <c r="AE64" i="1" a="1"/>
  <c r="AE64" i="1" s="1"/>
  <c r="AD64" i="1" a="1"/>
  <c r="AD64" i="1" s="1"/>
  <c r="AC64" i="1" a="1"/>
  <c r="AC64" i="1" s="1"/>
  <c r="AB64" i="1"/>
  <c r="AA64" i="1"/>
  <c r="Z64" i="1"/>
  <c r="Y64" i="1"/>
  <c r="X64" i="1"/>
  <c r="W64" i="1"/>
  <c r="V64" i="1"/>
  <c r="U64" i="1"/>
  <c r="T64" i="1"/>
  <c r="S64" i="1"/>
  <c r="R64" i="1"/>
  <c r="Q64" i="1"/>
  <c r="P64" i="1"/>
  <c r="O64" i="1"/>
  <c r="AE63" i="1" a="1"/>
  <c r="AE63" i="1" s="1"/>
  <c r="AD63" i="1" a="1"/>
  <c r="AD63" i="1" s="1"/>
  <c r="AC63" i="1" a="1"/>
  <c r="AC63" i="1" s="1"/>
  <c r="AB63" i="1"/>
  <c r="AA63" i="1"/>
  <c r="Z63" i="1"/>
  <c r="Y63" i="1"/>
  <c r="X63" i="1"/>
  <c r="W63" i="1"/>
  <c r="V63" i="1"/>
  <c r="U63" i="1"/>
  <c r="T63" i="1"/>
  <c r="S63" i="1"/>
  <c r="R63" i="1"/>
  <c r="Q63" i="1"/>
  <c r="P63" i="1"/>
  <c r="O63" i="1"/>
  <c r="AE62" i="1" a="1"/>
  <c r="AE62" i="1" s="1"/>
  <c r="AD62" i="1" a="1"/>
  <c r="AD62" i="1" s="1"/>
  <c r="AC62" i="1" a="1"/>
  <c r="AC62" i="1" s="1"/>
  <c r="AB62" i="1"/>
  <c r="AA62" i="1"/>
  <c r="Z62" i="1"/>
  <c r="Y62" i="1"/>
  <c r="X62" i="1"/>
  <c r="W62" i="1"/>
  <c r="V62" i="1"/>
  <c r="U62" i="1"/>
  <c r="T62" i="1"/>
  <c r="S62" i="1"/>
  <c r="R62" i="1"/>
  <c r="Q62" i="1"/>
  <c r="P62" i="1"/>
  <c r="O62" i="1"/>
  <c r="AE61" i="1" a="1"/>
  <c r="AE61" i="1" s="1"/>
  <c r="AD61" i="1" a="1"/>
  <c r="AD61" i="1" s="1"/>
  <c r="AC61" i="1" a="1"/>
  <c r="AC61" i="1" s="1"/>
  <c r="AB61" i="1"/>
  <c r="AA61" i="1"/>
  <c r="Z61" i="1"/>
  <c r="Y61" i="1"/>
  <c r="X61" i="1"/>
  <c r="W61" i="1"/>
  <c r="V61" i="1"/>
  <c r="U61" i="1"/>
  <c r="T61" i="1"/>
  <c r="S61" i="1"/>
  <c r="R61" i="1"/>
  <c r="Q61" i="1"/>
  <c r="P61" i="1"/>
  <c r="O61" i="1"/>
  <c r="AE60" i="1" a="1"/>
  <c r="AE60" i="1" s="1"/>
  <c r="AD60" i="1" a="1"/>
  <c r="AD60" i="1" s="1"/>
  <c r="AC60" i="1" a="1"/>
  <c r="AC60" i="1" s="1"/>
  <c r="AB60" i="1"/>
  <c r="AA60" i="1"/>
  <c r="Z60" i="1"/>
  <c r="Y60" i="1"/>
  <c r="X60" i="1"/>
  <c r="W60" i="1"/>
  <c r="V60" i="1"/>
  <c r="U60" i="1"/>
  <c r="T60" i="1"/>
  <c r="S60" i="1"/>
  <c r="R60" i="1"/>
  <c r="Q60" i="1"/>
  <c r="P60" i="1"/>
  <c r="O60" i="1"/>
  <c r="AE59" i="1" a="1"/>
  <c r="AE59" i="1" s="1"/>
  <c r="AD59" i="1" a="1"/>
  <c r="AD59" i="1" s="1"/>
  <c r="AC59" i="1" a="1"/>
  <c r="AC59" i="1" s="1"/>
  <c r="AB59" i="1"/>
  <c r="AA59" i="1"/>
  <c r="Z59" i="1"/>
  <c r="Y59" i="1"/>
  <c r="X59" i="1"/>
  <c r="W59" i="1"/>
  <c r="V59" i="1"/>
  <c r="U59" i="1"/>
  <c r="T59" i="1"/>
  <c r="S59" i="1"/>
  <c r="R59" i="1"/>
  <c r="Q59" i="1"/>
  <c r="P59" i="1"/>
  <c r="O59" i="1"/>
  <c r="AE58" i="1" a="1"/>
  <c r="AE58" i="1" s="1"/>
  <c r="AD58" i="1" a="1"/>
  <c r="AD58" i="1" s="1"/>
  <c r="AC58" i="1" a="1"/>
  <c r="AC58" i="1" s="1"/>
  <c r="AB58" i="1"/>
  <c r="AA58" i="1"/>
  <c r="Z58" i="1"/>
  <c r="Y58" i="1"/>
  <c r="X58" i="1"/>
  <c r="W58" i="1"/>
  <c r="V58" i="1"/>
  <c r="U58" i="1"/>
  <c r="T58" i="1"/>
  <c r="S58" i="1"/>
  <c r="R58" i="1"/>
  <c r="Q58" i="1"/>
  <c r="P58" i="1"/>
  <c r="O58" i="1"/>
  <c r="AE57" i="1" a="1"/>
  <c r="AE57" i="1" s="1"/>
  <c r="AD57" i="1" a="1"/>
  <c r="AD57" i="1" s="1"/>
  <c r="AC57" i="1" a="1"/>
  <c r="AC57" i="1" s="1"/>
  <c r="AB57" i="1"/>
  <c r="AA57" i="1"/>
  <c r="Z57" i="1"/>
  <c r="Y57" i="1"/>
  <c r="X57" i="1"/>
  <c r="W57" i="1"/>
  <c r="V57" i="1"/>
  <c r="U57" i="1"/>
  <c r="T57" i="1"/>
  <c r="S57" i="1"/>
  <c r="R57" i="1"/>
  <c r="Q57" i="1"/>
  <c r="P57" i="1"/>
  <c r="O57" i="1"/>
  <c r="AE56" i="1" a="1"/>
  <c r="AE56" i="1" s="1"/>
  <c r="AD56" i="1" a="1"/>
  <c r="AD56" i="1" s="1"/>
  <c r="AC56" i="1" a="1"/>
  <c r="AC56" i="1" s="1"/>
  <c r="AB56" i="1"/>
  <c r="AA56" i="1"/>
  <c r="Z56" i="1"/>
  <c r="Y56" i="1"/>
  <c r="X56" i="1"/>
  <c r="W56" i="1"/>
  <c r="V56" i="1"/>
  <c r="U56" i="1"/>
  <c r="T56" i="1"/>
  <c r="S56" i="1"/>
  <c r="R56" i="1"/>
  <c r="Q56" i="1"/>
  <c r="P56" i="1"/>
  <c r="O56" i="1"/>
  <c r="AE55" i="1" a="1"/>
  <c r="AE55" i="1" s="1"/>
  <c r="AD55" i="1" a="1"/>
  <c r="AD55" i="1" s="1"/>
  <c r="AC55" i="1" a="1"/>
  <c r="AC55" i="1" s="1"/>
  <c r="AB55" i="1"/>
  <c r="AA55" i="1"/>
  <c r="Z55" i="1"/>
  <c r="Y55" i="1"/>
  <c r="X55" i="1"/>
  <c r="W55" i="1"/>
  <c r="V55" i="1"/>
  <c r="U55" i="1"/>
  <c r="T55" i="1"/>
  <c r="S55" i="1"/>
  <c r="R55" i="1"/>
  <c r="Q55" i="1"/>
  <c r="P55" i="1"/>
  <c r="O55" i="1"/>
  <c r="AE54" i="1" a="1"/>
  <c r="AE54" i="1" s="1"/>
  <c r="AD54" i="1" a="1"/>
  <c r="AD54" i="1" s="1"/>
  <c r="AC54" i="1" a="1"/>
  <c r="AC54" i="1" s="1"/>
  <c r="AB54" i="1"/>
  <c r="AA54" i="1"/>
  <c r="Z54" i="1"/>
  <c r="Y54" i="1"/>
  <c r="X54" i="1"/>
  <c r="W54" i="1"/>
  <c r="V54" i="1"/>
  <c r="U54" i="1"/>
  <c r="T54" i="1"/>
  <c r="S54" i="1"/>
  <c r="R54" i="1"/>
  <c r="Q54" i="1"/>
  <c r="P54" i="1"/>
  <c r="O54" i="1"/>
  <c r="AE53" i="1" a="1"/>
  <c r="AE53" i="1" s="1"/>
  <c r="AD53" i="1" a="1"/>
  <c r="AD53" i="1" s="1"/>
  <c r="AC53" i="1" a="1"/>
  <c r="AC53" i="1" s="1"/>
  <c r="AB53" i="1"/>
  <c r="AA53" i="1"/>
  <c r="Z53" i="1"/>
  <c r="Y53" i="1"/>
  <c r="X53" i="1"/>
  <c r="W53" i="1"/>
  <c r="V53" i="1"/>
  <c r="U53" i="1"/>
  <c r="T53" i="1"/>
  <c r="S53" i="1"/>
  <c r="R53" i="1"/>
  <c r="Q53" i="1"/>
  <c r="P53" i="1"/>
  <c r="O53" i="1"/>
  <c r="F53" i="1"/>
  <c r="AE52" i="1"/>
  <c r="AE52" i="1" a="1"/>
  <c r="AD52" i="1"/>
  <c r="AD52" i="1" a="1"/>
  <c r="AC52" i="1"/>
  <c r="AC52" i="1" a="1"/>
  <c r="AB52" i="1"/>
  <c r="AA52" i="1"/>
  <c r="Z52" i="1"/>
  <c r="Y52" i="1"/>
  <c r="X52" i="1"/>
  <c r="W52" i="1"/>
  <c r="V52" i="1"/>
  <c r="U52" i="1"/>
  <c r="T52" i="1"/>
  <c r="S52" i="1"/>
  <c r="R52" i="1"/>
  <c r="Q52" i="1"/>
  <c r="P52" i="1"/>
  <c r="O52" i="1"/>
  <c r="AE51" i="1"/>
  <c r="AE51" i="1" a="1"/>
  <c r="AD51" i="1"/>
  <c r="AD51" i="1" a="1"/>
  <c r="AC51" i="1"/>
  <c r="AC51" i="1" a="1"/>
  <c r="AB51" i="1"/>
  <c r="AA51" i="1"/>
  <c r="Z51" i="1"/>
  <c r="Y51" i="1"/>
  <c r="X51" i="1"/>
  <c r="W51" i="1"/>
  <c r="V51" i="1"/>
  <c r="U51" i="1"/>
  <c r="T51" i="1"/>
  <c r="S51" i="1"/>
  <c r="R51" i="1"/>
  <c r="Q51" i="1"/>
  <c r="P51" i="1"/>
  <c r="O51" i="1"/>
  <c r="AE50" i="1"/>
  <c r="AE50" i="1" a="1"/>
  <c r="AD50" i="1"/>
  <c r="AD50" i="1" a="1"/>
  <c r="AC50" i="1" a="1"/>
  <c r="AC50" i="1" s="1"/>
  <c r="AB50" i="1"/>
  <c r="AA50" i="1"/>
  <c r="Z50" i="1"/>
  <c r="Y50" i="1"/>
  <c r="X50" i="1"/>
  <c r="W50" i="1"/>
  <c r="V50" i="1"/>
  <c r="U50" i="1"/>
  <c r="T50" i="1"/>
  <c r="S50" i="1"/>
  <c r="R50" i="1"/>
  <c r="Q50" i="1"/>
  <c r="P50" i="1"/>
  <c r="O50" i="1"/>
  <c r="AE49" i="1" a="1"/>
  <c r="AE49" i="1" s="1"/>
  <c r="AD49" i="1" a="1"/>
  <c r="AD49" i="1" s="1"/>
  <c r="AC49" i="1" a="1"/>
  <c r="AC49" i="1" s="1"/>
  <c r="AB49" i="1"/>
  <c r="AB69" i="1" s="1"/>
  <c r="AA49" i="1"/>
  <c r="Z49" i="1"/>
  <c r="Z69" i="1" s="1"/>
  <c r="Y49" i="1"/>
  <c r="X49" i="1"/>
  <c r="X69" i="1" s="1"/>
  <c r="W49" i="1"/>
  <c r="V49" i="1"/>
  <c r="V69" i="1" s="1"/>
  <c r="U49" i="1"/>
  <c r="T49" i="1"/>
  <c r="T69" i="1" s="1"/>
  <c r="S49" i="1"/>
  <c r="R49" i="1"/>
  <c r="R69" i="1" s="1"/>
  <c r="Q49" i="1"/>
  <c r="P49" i="1"/>
  <c r="P69" i="1" s="1"/>
  <c r="K69" i="1" s="1"/>
  <c r="O49" i="1"/>
  <c r="I41" i="1"/>
  <c r="H41" i="1"/>
  <c r="G41" i="1"/>
  <c r="AE39" i="1" a="1"/>
  <c r="AE39" i="1" s="1"/>
  <c r="AD39" i="1" a="1"/>
  <c r="AD39" i="1" s="1"/>
  <c r="AC39" i="1" a="1"/>
  <c r="AC39" i="1" s="1"/>
  <c r="AB39" i="1"/>
  <c r="AA39" i="1"/>
  <c r="Z39" i="1"/>
  <c r="Y39" i="1"/>
  <c r="X39" i="1"/>
  <c r="W39" i="1"/>
  <c r="V39" i="1"/>
  <c r="U39" i="1"/>
  <c r="T39" i="1"/>
  <c r="S39" i="1"/>
  <c r="R39" i="1"/>
  <c r="Q39" i="1"/>
  <c r="P39" i="1"/>
  <c r="O39" i="1"/>
  <c r="AE38" i="1" a="1"/>
  <c r="AE38" i="1" s="1"/>
  <c r="AD38" i="1" a="1"/>
  <c r="AD38" i="1" s="1"/>
  <c r="AC38" i="1" a="1"/>
  <c r="AC38" i="1" s="1"/>
  <c r="AB38" i="1"/>
  <c r="AA38" i="1"/>
  <c r="Z38" i="1"/>
  <c r="Y38" i="1"/>
  <c r="X38" i="1"/>
  <c r="W38" i="1"/>
  <c r="V38" i="1"/>
  <c r="U38" i="1"/>
  <c r="T38" i="1"/>
  <c r="S38" i="1"/>
  <c r="R38" i="1"/>
  <c r="Q38" i="1"/>
  <c r="P38" i="1"/>
  <c r="O38" i="1"/>
  <c r="AE37" i="1" a="1"/>
  <c r="AE37" i="1" s="1"/>
  <c r="AD37" i="1" a="1"/>
  <c r="AD37" i="1" s="1"/>
  <c r="AC37" i="1" a="1"/>
  <c r="AC37" i="1" s="1"/>
  <c r="AB37" i="1"/>
  <c r="AA37" i="1"/>
  <c r="Z37" i="1"/>
  <c r="Y37" i="1"/>
  <c r="X37" i="1"/>
  <c r="W37" i="1"/>
  <c r="V37" i="1"/>
  <c r="U37" i="1"/>
  <c r="T37" i="1"/>
  <c r="S37" i="1"/>
  <c r="R37" i="1"/>
  <c r="Q37" i="1"/>
  <c r="P37" i="1"/>
  <c r="O37" i="1"/>
  <c r="AE36" i="1" a="1"/>
  <c r="AE36" i="1" s="1"/>
  <c r="AD36" i="1" a="1"/>
  <c r="AD36" i="1" s="1"/>
  <c r="AC36" i="1" a="1"/>
  <c r="AC36" i="1" s="1"/>
  <c r="AB36" i="1"/>
  <c r="AA36" i="1"/>
  <c r="Z36" i="1"/>
  <c r="Y36" i="1"/>
  <c r="X36" i="1"/>
  <c r="W36" i="1"/>
  <c r="V36" i="1"/>
  <c r="U36" i="1"/>
  <c r="T36" i="1"/>
  <c r="S36" i="1"/>
  <c r="R36" i="1"/>
  <c r="Q36" i="1"/>
  <c r="P36" i="1"/>
  <c r="O36" i="1"/>
  <c r="AE35" i="1" a="1"/>
  <c r="AE35" i="1" s="1"/>
  <c r="AD35" i="1" a="1"/>
  <c r="AD35" i="1" s="1"/>
  <c r="AC35" i="1" a="1"/>
  <c r="AC35" i="1" s="1"/>
  <c r="AB35" i="1"/>
  <c r="AA35" i="1"/>
  <c r="Z35" i="1"/>
  <c r="Y35" i="1"/>
  <c r="X35" i="1"/>
  <c r="W35" i="1"/>
  <c r="V35" i="1"/>
  <c r="U35" i="1"/>
  <c r="T35" i="1"/>
  <c r="S35" i="1"/>
  <c r="R35" i="1"/>
  <c r="Q35" i="1"/>
  <c r="P35" i="1"/>
  <c r="O35" i="1"/>
  <c r="AE34" i="1" a="1"/>
  <c r="AE34" i="1" s="1"/>
  <c r="AD34" i="1" a="1"/>
  <c r="AD34" i="1" s="1"/>
  <c r="AC34" i="1" a="1"/>
  <c r="AC34" i="1" s="1"/>
  <c r="AB34" i="1"/>
  <c r="AA34" i="1"/>
  <c r="Z34" i="1"/>
  <c r="Y34" i="1"/>
  <c r="X34" i="1"/>
  <c r="W34" i="1"/>
  <c r="V34" i="1"/>
  <c r="U34" i="1"/>
  <c r="T34" i="1"/>
  <c r="S34" i="1"/>
  <c r="R34" i="1"/>
  <c r="Q34" i="1"/>
  <c r="P34" i="1"/>
  <c r="O34" i="1"/>
  <c r="AE33" i="1" a="1"/>
  <c r="AE33" i="1" s="1"/>
  <c r="AD33" i="1" a="1"/>
  <c r="AD33" i="1" s="1"/>
  <c r="AC33" i="1" a="1"/>
  <c r="AC33" i="1" s="1"/>
  <c r="AB33" i="1"/>
  <c r="AA33" i="1"/>
  <c r="Z33" i="1"/>
  <c r="Y33" i="1"/>
  <c r="X33" i="1"/>
  <c r="W33" i="1"/>
  <c r="V33" i="1"/>
  <c r="U33" i="1"/>
  <c r="T33" i="1"/>
  <c r="S33" i="1"/>
  <c r="R33" i="1"/>
  <c r="Q33" i="1"/>
  <c r="P33" i="1"/>
  <c r="O33" i="1"/>
  <c r="AE32" i="1" a="1"/>
  <c r="AE32" i="1" s="1"/>
  <c r="AD32" i="1" a="1"/>
  <c r="AD32" i="1" s="1"/>
  <c r="AC32" i="1" a="1"/>
  <c r="AC32" i="1" s="1"/>
  <c r="AB32" i="1"/>
  <c r="AA32" i="1"/>
  <c r="Z32" i="1"/>
  <c r="Y32" i="1"/>
  <c r="X32" i="1"/>
  <c r="W32" i="1"/>
  <c r="V32" i="1"/>
  <c r="U32" i="1"/>
  <c r="T32" i="1"/>
  <c r="S32" i="1"/>
  <c r="R32" i="1"/>
  <c r="Q32" i="1"/>
  <c r="P32" i="1"/>
  <c r="O32" i="1"/>
  <c r="AE31" i="1" a="1"/>
  <c r="AE31" i="1" s="1"/>
  <c r="AD31" i="1" a="1"/>
  <c r="AD31" i="1" s="1"/>
  <c r="AC31" i="1" a="1"/>
  <c r="AC31" i="1" s="1"/>
  <c r="AB31" i="1"/>
  <c r="AA31" i="1"/>
  <c r="Z31" i="1"/>
  <c r="Y31" i="1"/>
  <c r="X31" i="1"/>
  <c r="W31" i="1"/>
  <c r="V31" i="1"/>
  <c r="U31" i="1"/>
  <c r="T31" i="1"/>
  <c r="S31" i="1"/>
  <c r="R31" i="1"/>
  <c r="Q31" i="1"/>
  <c r="P31" i="1"/>
  <c r="O31" i="1"/>
  <c r="AE30" i="1" a="1"/>
  <c r="AE30" i="1" s="1"/>
  <c r="AD30" i="1" a="1"/>
  <c r="AD30" i="1" s="1"/>
  <c r="AC30" i="1" a="1"/>
  <c r="AC30" i="1" s="1"/>
  <c r="AB30" i="1"/>
  <c r="AA30" i="1"/>
  <c r="Z30" i="1"/>
  <c r="Y30" i="1"/>
  <c r="X30" i="1"/>
  <c r="W30" i="1"/>
  <c r="V30" i="1"/>
  <c r="U30" i="1"/>
  <c r="T30" i="1"/>
  <c r="S30" i="1"/>
  <c r="R30" i="1"/>
  <c r="Q30" i="1"/>
  <c r="P30" i="1"/>
  <c r="O30" i="1"/>
  <c r="AE29" i="1" a="1"/>
  <c r="AE29" i="1" s="1"/>
  <c r="AD29" i="1" a="1"/>
  <c r="AD29" i="1" s="1"/>
  <c r="AC29" i="1" a="1"/>
  <c r="AC29" i="1" s="1"/>
  <c r="AB29" i="1"/>
  <c r="AA29" i="1"/>
  <c r="Z29" i="1"/>
  <c r="Y29" i="1"/>
  <c r="X29" i="1"/>
  <c r="W29" i="1"/>
  <c r="V29" i="1"/>
  <c r="U29" i="1"/>
  <c r="T29" i="1"/>
  <c r="S29" i="1"/>
  <c r="R29" i="1"/>
  <c r="Q29" i="1"/>
  <c r="P29" i="1"/>
  <c r="O29" i="1"/>
  <c r="AE28" i="1" a="1"/>
  <c r="AE28" i="1" s="1"/>
  <c r="AD28" i="1" a="1"/>
  <c r="AD28" i="1" s="1"/>
  <c r="AC28" i="1" a="1"/>
  <c r="AC28" i="1" s="1"/>
  <c r="AB28" i="1"/>
  <c r="AA28" i="1"/>
  <c r="Z28" i="1"/>
  <c r="Y28" i="1"/>
  <c r="X28" i="1"/>
  <c r="W28" i="1"/>
  <c r="V28" i="1"/>
  <c r="U28" i="1"/>
  <c r="T28" i="1"/>
  <c r="S28" i="1"/>
  <c r="R28" i="1"/>
  <c r="Q28" i="1"/>
  <c r="P28" i="1"/>
  <c r="O28" i="1"/>
  <c r="AE27" i="1" a="1"/>
  <c r="AE27" i="1" s="1"/>
  <c r="AD27" i="1" a="1"/>
  <c r="AD27" i="1" s="1"/>
  <c r="AC27" i="1" a="1"/>
  <c r="AC27" i="1" s="1"/>
  <c r="AB27" i="1"/>
  <c r="AA27" i="1"/>
  <c r="Z27" i="1"/>
  <c r="Y27" i="1"/>
  <c r="X27" i="1"/>
  <c r="W27" i="1"/>
  <c r="V27" i="1"/>
  <c r="U27" i="1"/>
  <c r="T27" i="1"/>
  <c r="S27" i="1"/>
  <c r="R27" i="1"/>
  <c r="Q27" i="1"/>
  <c r="P27" i="1"/>
  <c r="O27" i="1"/>
  <c r="AE26" i="1" a="1"/>
  <c r="AE26" i="1" s="1"/>
  <c r="AD26" i="1" a="1"/>
  <c r="AD26" i="1" s="1"/>
  <c r="AC26" i="1" a="1"/>
  <c r="AC26" i="1" s="1"/>
  <c r="AB26" i="1"/>
  <c r="AA26" i="1"/>
  <c r="Z26" i="1"/>
  <c r="Y26" i="1"/>
  <c r="X26" i="1"/>
  <c r="W26" i="1"/>
  <c r="V26" i="1"/>
  <c r="U26" i="1"/>
  <c r="T26" i="1"/>
  <c r="S26" i="1"/>
  <c r="R26" i="1"/>
  <c r="Q26" i="1"/>
  <c r="P26" i="1"/>
  <c r="O26" i="1"/>
  <c r="AE25" i="1" a="1"/>
  <c r="AE25" i="1" s="1"/>
  <c r="AD25" i="1" a="1"/>
  <c r="AD25" i="1" s="1"/>
  <c r="AC25" i="1" a="1"/>
  <c r="AC25" i="1" s="1"/>
  <c r="AB25" i="1"/>
  <c r="AA25" i="1"/>
  <c r="Z25" i="1"/>
  <c r="Y25" i="1"/>
  <c r="X25" i="1"/>
  <c r="W25" i="1"/>
  <c r="V25" i="1"/>
  <c r="U25" i="1"/>
  <c r="T25" i="1"/>
  <c r="S25" i="1"/>
  <c r="R25" i="1"/>
  <c r="Q25" i="1"/>
  <c r="P25" i="1"/>
  <c r="O25" i="1"/>
  <c r="AE24" i="1" a="1"/>
  <c r="AE24" i="1" s="1"/>
  <c r="AD24" i="1" a="1"/>
  <c r="AD24" i="1" s="1"/>
  <c r="AC24" i="1" a="1"/>
  <c r="AC24" i="1" s="1"/>
  <c r="AB24" i="1"/>
  <c r="AA24" i="1"/>
  <c r="Z24" i="1"/>
  <c r="Y24" i="1"/>
  <c r="X24" i="1"/>
  <c r="W24" i="1"/>
  <c r="V24" i="1"/>
  <c r="U24" i="1"/>
  <c r="T24" i="1"/>
  <c r="S24" i="1"/>
  <c r="R24" i="1"/>
  <c r="Q24" i="1"/>
  <c r="P24" i="1"/>
  <c r="O24" i="1"/>
  <c r="AE23" i="1" a="1"/>
  <c r="AE23" i="1" s="1"/>
  <c r="AD23" i="1" a="1"/>
  <c r="AD23" i="1" s="1"/>
  <c r="AC23" i="1" a="1"/>
  <c r="AC23" i="1" s="1"/>
  <c r="AB23" i="1"/>
  <c r="AA23" i="1"/>
  <c r="Z23" i="1"/>
  <c r="Y23" i="1"/>
  <c r="X23" i="1"/>
  <c r="W23" i="1"/>
  <c r="V23" i="1"/>
  <c r="U23" i="1"/>
  <c r="T23" i="1"/>
  <c r="S23" i="1"/>
  <c r="R23" i="1"/>
  <c r="Q23" i="1"/>
  <c r="P23" i="1"/>
  <c r="O23" i="1"/>
  <c r="AE22" i="1" a="1"/>
  <c r="AE22" i="1" s="1"/>
  <c r="AD22" i="1" a="1"/>
  <c r="AD22" i="1" s="1"/>
  <c r="AC22" i="1" a="1"/>
  <c r="AC22" i="1" s="1"/>
  <c r="AB22" i="1"/>
  <c r="AA22" i="1"/>
  <c r="Z22" i="1"/>
  <c r="Y22" i="1"/>
  <c r="X22" i="1"/>
  <c r="W22" i="1"/>
  <c r="V22" i="1"/>
  <c r="U22" i="1"/>
  <c r="T22" i="1"/>
  <c r="S22" i="1"/>
  <c r="R22" i="1"/>
  <c r="Q22" i="1"/>
  <c r="P22" i="1"/>
  <c r="O22" i="1"/>
  <c r="AE21" i="1" a="1"/>
  <c r="AE21" i="1" s="1"/>
  <c r="AD21" i="1" a="1"/>
  <c r="AD21" i="1" s="1"/>
  <c r="AC21" i="1" a="1"/>
  <c r="AC21" i="1" s="1"/>
  <c r="AB21" i="1"/>
  <c r="AB41" i="1" s="1"/>
  <c r="AA21" i="1"/>
  <c r="Z21" i="1"/>
  <c r="Z41" i="1" s="1"/>
  <c r="Y21" i="1"/>
  <c r="X21" i="1"/>
  <c r="X41" i="1" s="1"/>
  <c r="W21" i="1"/>
  <c r="V21" i="1"/>
  <c r="V41" i="1" s="1"/>
  <c r="U21" i="1"/>
  <c r="T21" i="1"/>
  <c r="T41" i="1" s="1"/>
  <c r="S21" i="1"/>
  <c r="R21" i="1"/>
  <c r="R41" i="1" s="1"/>
  <c r="Q21" i="1"/>
  <c r="P21" i="1"/>
  <c r="P41" i="1" s="1"/>
  <c r="K41" i="1" s="1"/>
  <c r="O21" i="1"/>
  <c r="I15" i="1"/>
  <c r="H15" i="1"/>
  <c r="G15" i="1"/>
  <c r="AE13" i="1" a="1"/>
  <c r="AE13" i="1" s="1"/>
  <c r="AD13" i="1" a="1"/>
  <c r="AD13" i="1" s="1"/>
  <c r="AC13" i="1" a="1"/>
  <c r="AC13" i="1" s="1"/>
  <c r="AB13" i="1"/>
  <c r="AA13" i="1"/>
  <c r="Z13" i="1"/>
  <c r="Y13" i="1"/>
  <c r="X13" i="1"/>
  <c r="W13" i="1"/>
  <c r="V13" i="1"/>
  <c r="U13" i="1"/>
  <c r="T13" i="1"/>
  <c r="S13" i="1"/>
  <c r="R13" i="1"/>
  <c r="Q13" i="1"/>
  <c r="P13" i="1"/>
  <c r="O13" i="1"/>
  <c r="AE12" i="1" a="1"/>
  <c r="AE12" i="1" s="1"/>
  <c r="AD12" i="1" a="1"/>
  <c r="AD12" i="1" s="1"/>
  <c r="AC12" i="1" a="1"/>
  <c r="AC12" i="1" s="1"/>
  <c r="AB12" i="1"/>
  <c r="AA12" i="1"/>
  <c r="Z12" i="1"/>
  <c r="Y12" i="1"/>
  <c r="X12" i="1"/>
  <c r="W12" i="1"/>
  <c r="V12" i="1"/>
  <c r="U12" i="1"/>
  <c r="T12" i="1"/>
  <c r="S12" i="1"/>
  <c r="R12" i="1"/>
  <c r="Q12" i="1"/>
  <c r="P12" i="1"/>
  <c r="O12" i="1"/>
  <c r="AE11" i="1" a="1"/>
  <c r="AE11" i="1" s="1"/>
  <c r="AD11" i="1" a="1"/>
  <c r="AD11" i="1" s="1"/>
  <c r="AC11" i="1" a="1"/>
  <c r="AC11" i="1" s="1"/>
  <c r="AB11" i="1"/>
  <c r="AA11" i="1"/>
  <c r="Z11" i="1"/>
  <c r="Y11" i="1"/>
  <c r="X11" i="1"/>
  <c r="W11" i="1"/>
  <c r="V11" i="1"/>
  <c r="U11" i="1"/>
  <c r="T11" i="1"/>
  <c r="S11" i="1"/>
  <c r="R11" i="1"/>
  <c r="Q11" i="1"/>
  <c r="P11" i="1"/>
  <c r="O11" i="1"/>
  <c r="AE10" i="1" a="1"/>
  <c r="AE10" i="1" s="1"/>
  <c r="AD10" i="1" a="1"/>
  <c r="AD10" i="1" s="1"/>
  <c r="AC10" i="1" a="1"/>
  <c r="AC10" i="1" s="1"/>
  <c r="AB10" i="1"/>
  <c r="AA10" i="1"/>
  <c r="Z10" i="1"/>
  <c r="Y10" i="1"/>
  <c r="X10" i="1"/>
  <c r="W10" i="1"/>
  <c r="V10" i="1"/>
  <c r="U10" i="1"/>
  <c r="T10" i="1"/>
  <c r="S10" i="1"/>
  <c r="R10" i="1"/>
  <c r="Q10" i="1"/>
  <c r="P10" i="1"/>
  <c r="O10" i="1"/>
  <c r="AE9" i="1" a="1"/>
  <c r="AE9" i="1" s="1"/>
  <c r="AD9" i="1" a="1"/>
  <c r="AD9" i="1" s="1"/>
  <c r="AC9" i="1" a="1"/>
  <c r="AC9" i="1" s="1"/>
  <c r="AB9" i="1"/>
  <c r="AB15" i="1" s="1"/>
  <c r="AA9" i="1"/>
  <c r="Z9" i="1"/>
  <c r="Z15" i="1" s="1"/>
  <c r="Y9" i="1"/>
  <c r="X9" i="1"/>
  <c r="X15" i="1" s="1"/>
  <c r="W9" i="1"/>
  <c r="V9" i="1"/>
  <c r="V15" i="1" s="1"/>
  <c r="U9" i="1"/>
  <c r="T9" i="1"/>
  <c r="T15" i="1" s="1"/>
  <c r="S9" i="1"/>
  <c r="R9" i="1"/>
  <c r="R15" i="1" s="1"/>
  <c r="Q9" i="1"/>
  <c r="P9" i="1"/>
  <c r="P15" i="1" s="1"/>
  <c r="K15" i="1" s="1"/>
  <c r="O9" i="1"/>
  <c r="O15" i="1" l="1"/>
  <c r="J15" i="1" s="1"/>
  <c r="Q15" i="1"/>
  <c r="S15" i="1"/>
  <c r="U15" i="1"/>
  <c r="W15" i="1"/>
  <c r="Y15" i="1"/>
  <c r="AA15" i="1"/>
  <c r="AC15" i="1"/>
  <c r="AE15" i="1"/>
  <c r="AC41" i="1"/>
  <c r="AE41" i="1"/>
  <c r="O69" i="1"/>
  <c r="J69" i="1" s="1"/>
  <c r="Q69" i="1"/>
  <c r="S69" i="1"/>
  <c r="U69" i="1"/>
  <c r="W69" i="1"/>
  <c r="Y69" i="1"/>
  <c r="AA69" i="1"/>
  <c r="AC69" i="1"/>
  <c r="AE69" i="1"/>
  <c r="O91" i="1"/>
  <c r="J91" i="1" s="1"/>
  <c r="Q91" i="1"/>
  <c r="S91" i="1"/>
  <c r="U91" i="1"/>
  <c r="W91" i="1"/>
  <c r="Y91" i="1"/>
  <c r="AA91" i="1"/>
  <c r="AC91" i="1"/>
  <c r="AE91" i="1"/>
  <c r="AB114" i="1"/>
  <c r="AD114" i="1"/>
  <c r="AD69" i="1"/>
  <c r="O41" i="1"/>
  <c r="J41" i="1" s="1"/>
  <c r="Q41" i="1"/>
  <c r="S41" i="1"/>
  <c r="U41" i="1"/>
  <c r="W41" i="1"/>
  <c r="Y41" i="1"/>
  <c r="AA41" i="1"/>
  <c r="AD15" i="1"/>
  <c r="AD41" i="1"/>
  <c r="P120" i="1"/>
  <c r="K114" i="1"/>
  <c r="R120" i="1"/>
  <c r="G121" i="1" s="1"/>
  <c r="T120" i="1"/>
  <c r="H120" i="1" s="1"/>
  <c r="V120" i="1"/>
  <c r="H122" i="1" s="1"/>
  <c r="X120" i="1"/>
  <c r="I121" i="1" s="1"/>
  <c r="Z120" i="1"/>
  <c r="J120" i="1" s="1"/>
  <c r="AB120" i="1"/>
  <c r="J122" i="1" s="1"/>
  <c r="AD120" i="1"/>
  <c r="K121" i="1" s="1"/>
  <c r="O120" i="1"/>
  <c r="J114" i="1"/>
  <c r="Q120" i="1"/>
  <c r="G120" i="1" s="1"/>
  <c r="S120" i="1"/>
  <c r="G122" i="1" s="1"/>
  <c r="U120" i="1"/>
  <c r="H121" i="1" s="1"/>
  <c r="W120" i="1"/>
  <c r="I120" i="1" s="1"/>
  <c r="Y120" i="1"/>
  <c r="I122" i="1" s="1"/>
  <c r="AA120" i="1"/>
  <c r="J121" i="1" s="1"/>
  <c r="AC120" i="1"/>
  <c r="K120" i="1" s="1"/>
  <c r="K124" i="1" s="1"/>
  <c r="AE120" i="1"/>
  <c r="K122" i="1" s="1"/>
  <c r="G124" i="1" l="1"/>
  <c r="H124" i="1"/>
  <c r="I124" i="1"/>
  <c r="J124" i="1"/>
</calcChain>
</file>

<file path=xl/sharedStrings.xml><?xml version="1.0" encoding="utf-8"?>
<sst xmlns="http://schemas.openxmlformats.org/spreadsheetml/2006/main" count="524" uniqueCount="123">
  <si>
    <t>Bed Model</t>
  </si>
  <si>
    <t>Funded Beds</t>
  </si>
  <si>
    <t>Flex Beds</t>
  </si>
  <si>
    <t>Trollies</t>
  </si>
  <si>
    <t>Bed Model - Funded Beds</t>
  </si>
  <si>
    <t>Bed Model - Funded + Flex Beds</t>
  </si>
  <si>
    <t>Site</t>
  </si>
  <si>
    <t>Specialty</t>
  </si>
  <si>
    <t>Ward Name</t>
  </si>
  <si>
    <t>Ward Code</t>
  </si>
  <si>
    <t>Bed Model Funded Beds</t>
  </si>
  <si>
    <t>Bed Model Funded + Flex Beds</t>
  </si>
  <si>
    <t>Comments</t>
  </si>
  <si>
    <t>Funded + Flex Beds</t>
  </si>
  <si>
    <t>BHH</t>
  </si>
  <si>
    <t>GHH</t>
  </si>
  <si>
    <t>SOL</t>
  </si>
  <si>
    <t>Critical Care</t>
  </si>
  <si>
    <t>HDU/ITU</t>
  </si>
  <si>
    <t>ITU</t>
  </si>
  <si>
    <t>N</t>
  </si>
  <si>
    <t>ITU/HDU</t>
  </si>
  <si>
    <t>NW22</t>
  </si>
  <si>
    <t>SCCU</t>
  </si>
  <si>
    <t>Infectious Diseases</t>
  </si>
  <si>
    <t>Y</t>
  </si>
  <si>
    <t>Total</t>
  </si>
  <si>
    <t>Gynaecology</t>
  </si>
  <si>
    <t>NW02</t>
  </si>
  <si>
    <t>10 Gynae/6 Breast</t>
  </si>
  <si>
    <t>Obstetrics</t>
  </si>
  <si>
    <t>Willow</t>
  </si>
  <si>
    <t>Aspen</t>
  </si>
  <si>
    <t>ASP</t>
  </si>
  <si>
    <t>Cedar</t>
  </si>
  <si>
    <t>CED</t>
  </si>
  <si>
    <t>Maple</t>
  </si>
  <si>
    <t>MAP</t>
  </si>
  <si>
    <t>NW04</t>
  </si>
  <si>
    <t>6 induction/3 inpt</t>
  </si>
  <si>
    <t>NW05</t>
  </si>
  <si>
    <t>Delivery Unit</t>
  </si>
  <si>
    <t>NDEL</t>
  </si>
  <si>
    <t>DEL</t>
  </si>
  <si>
    <t>12 Delivery Beds plus 6 induction</t>
  </si>
  <si>
    <t>Paediatrics</t>
  </si>
  <si>
    <t>Transitional Care</t>
  </si>
  <si>
    <t>Paed HDU</t>
  </si>
  <si>
    <t>Neo Natal Unit</t>
  </si>
  <si>
    <t>NNU</t>
  </si>
  <si>
    <t xml:space="preserve"> 6 ITU/ 6 HDU/ 20 Special Care</t>
  </si>
  <si>
    <t>PAU</t>
  </si>
  <si>
    <t>6 Assessment/6 Observation</t>
  </si>
  <si>
    <t>SCBU</t>
  </si>
  <si>
    <t>CAU</t>
  </si>
  <si>
    <t>NCAU</t>
  </si>
  <si>
    <t>Cardiology</t>
  </si>
  <si>
    <t>NW23</t>
  </si>
  <si>
    <t>S17</t>
  </si>
  <si>
    <t>General Medicine</t>
  </si>
  <si>
    <t>AMU SS</t>
  </si>
  <si>
    <t>NW07</t>
  </si>
  <si>
    <t>NW18</t>
  </si>
  <si>
    <t>20B</t>
  </si>
  <si>
    <t>AMU</t>
  </si>
  <si>
    <t>NAMU</t>
  </si>
  <si>
    <t>Respiratory</t>
  </si>
  <si>
    <t>NW10</t>
  </si>
  <si>
    <t>S19</t>
  </si>
  <si>
    <t>Stroke</t>
  </si>
  <si>
    <t>Acute Stroke Unit</t>
  </si>
  <si>
    <t>ASU/HASU</t>
  </si>
  <si>
    <t>NW24</t>
  </si>
  <si>
    <t>S8</t>
  </si>
  <si>
    <t>Clin Haem/Oncology</t>
  </si>
  <si>
    <t>Diabetes/GenMed/Gastro</t>
  </si>
  <si>
    <t>NW08</t>
  </si>
  <si>
    <t>Discharge Lounge</t>
  </si>
  <si>
    <t>DIS</t>
  </si>
  <si>
    <t>NDIS</t>
  </si>
  <si>
    <t>Elderly Care</t>
  </si>
  <si>
    <t>FAU (Prev ECAU)</t>
  </si>
  <si>
    <t>BESS &amp; BFAU (prev ECAU)</t>
  </si>
  <si>
    <t>Diabetes/GenMed</t>
  </si>
  <si>
    <t>18 (prev Rowan)</t>
  </si>
  <si>
    <t>ROW</t>
  </si>
  <si>
    <t>NW09</t>
  </si>
  <si>
    <t>NW11</t>
  </si>
  <si>
    <t>20a</t>
  </si>
  <si>
    <t>S20A</t>
  </si>
  <si>
    <t>Elderly Short Stay</t>
  </si>
  <si>
    <t>NW12</t>
  </si>
  <si>
    <t>Frailty Assessment Unit</t>
  </si>
  <si>
    <t>NW21</t>
  </si>
  <si>
    <t>Recovery at Home</t>
  </si>
  <si>
    <t>NRAH</t>
  </si>
  <si>
    <t>Renal</t>
  </si>
  <si>
    <t>Colorectal Surgery</t>
  </si>
  <si>
    <t>ENT</t>
  </si>
  <si>
    <t>Gastro</t>
  </si>
  <si>
    <t>General Surgery</t>
  </si>
  <si>
    <t>11/SAU</t>
  </si>
  <si>
    <t>NW16</t>
  </si>
  <si>
    <t>NW17</t>
  </si>
  <si>
    <t>SAU</t>
  </si>
  <si>
    <t>NSAU</t>
  </si>
  <si>
    <t>S14</t>
  </si>
  <si>
    <t>T&amp;O</t>
  </si>
  <si>
    <t>NW14</t>
  </si>
  <si>
    <t>NW15</t>
  </si>
  <si>
    <t>S15</t>
  </si>
  <si>
    <t>Thoracic/Vascular</t>
  </si>
  <si>
    <t>4HDU/4</t>
  </si>
  <si>
    <t>Urology</t>
  </si>
  <si>
    <t>Heartlands Hospital</t>
  </si>
  <si>
    <t>Good Hope Hospital</t>
  </si>
  <si>
    <t>Solihull Hospital</t>
  </si>
  <si>
    <t>Trust Wide</t>
  </si>
  <si>
    <t xml:space="preserve">ED </t>
  </si>
  <si>
    <t>SH</t>
  </si>
  <si>
    <t xml:space="preserve">Plus 1 consulting room </t>
  </si>
  <si>
    <t xml:space="preserve">Plus 3 treatment rooms 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</si>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</sst>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%;[Red]\(0.00%\)"/>
  </numFmts>
  <fonts count="7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theme="1"/>
      <name val="Arial"/>
      <family val="2"/>
    </font>
    <font>
      <b/>
      <sz val="22"/>
      <color theme="1"/>
      <name val="Arial"/>
      <family val="2"/>
    </font>
    <font>
      <b/>
      <sz val="18"/>
      <name val="Arial"/>
      <family val="2"/>
    </font>
    <font>
      <b/>
      <sz val="10"/>
      <color theme="0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4"/>
        <bgColor indexed="64"/>
      </patternFill>
    </fill>
    <fill>
      <patternFill patternType="solid">
        <fgColor theme="3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ashed">
        <color theme="1"/>
      </left>
      <right style="dashed">
        <color theme="1"/>
      </right>
      <top style="dashed">
        <color theme="1"/>
      </top>
      <bottom style="dashed">
        <color theme="1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164" fontId="1" fillId="2" borderId="23">
      <alignment horizontal="center"/>
      <protection locked="0"/>
    </xf>
    <xf numFmtId="9" fontId="1" fillId="0" borderId="0" applyFont="0" applyFill="0" applyBorder="0" applyAlignment="0" applyProtection="0"/>
  </cellStyleXfs>
  <cellXfs count="92">
    <xf numFmtId="0" fontId="0" fillId="0" borderId="0" xfId="0"/>
    <xf numFmtId="0" fontId="2" fillId="0" borderId="0" xfId="1" applyFont="1" applyAlignment="1">
      <alignment horizontal="left" vertical="center"/>
    </xf>
    <xf numFmtId="0" fontId="2" fillId="0" borderId="0" xfId="1" applyFont="1" applyAlignment="1">
      <alignment horizontal="center" vertical="center"/>
    </xf>
    <xf numFmtId="0" fontId="3" fillId="0" borderId="0" xfId="1" applyFont="1" applyAlignment="1">
      <alignment horizontal="left" vertical="center"/>
    </xf>
    <xf numFmtId="0" fontId="3" fillId="0" borderId="0" xfId="1" applyFont="1" applyAlignment="1">
      <alignment horizontal="center" vertical="center"/>
    </xf>
    <xf numFmtId="0" fontId="4" fillId="0" borderId="0" xfId="1" applyFont="1" applyFill="1" applyBorder="1" applyAlignment="1">
      <alignment horizontal="left" vertical="center"/>
    </xf>
    <xf numFmtId="0" fontId="4" fillId="0" borderId="0" xfId="1" applyFont="1" applyFill="1" applyBorder="1" applyAlignment="1">
      <alignment horizontal="center" vertical="center"/>
    </xf>
    <xf numFmtId="0" fontId="1" fillId="0" borderId="0" xfId="1" applyFont="1" applyBorder="1" applyAlignment="1">
      <alignment vertical="center" wrapText="1"/>
    </xf>
    <xf numFmtId="0" fontId="1" fillId="0" borderId="0" xfId="1" applyFont="1" applyBorder="1" applyAlignment="1">
      <alignment horizontal="center" vertical="center" wrapText="1"/>
    </xf>
    <xf numFmtId="0" fontId="5" fillId="3" borderId="5" xfId="1" applyFont="1" applyFill="1" applyBorder="1" applyAlignment="1">
      <alignment horizontal="left" vertical="center"/>
    </xf>
    <xf numFmtId="0" fontId="5" fillId="3" borderId="6" xfId="1" applyFont="1" applyFill="1" applyBorder="1" applyAlignment="1">
      <alignment horizontal="left" vertical="center"/>
    </xf>
    <xf numFmtId="0" fontId="5" fillId="3" borderId="6" xfId="1" applyFont="1" applyFill="1" applyBorder="1" applyAlignment="1">
      <alignment horizontal="center" vertical="center"/>
    </xf>
    <xf numFmtId="0" fontId="5" fillId="3" borderId="6" xfId="1" applyFont="1" applyFill="1" applyBorder="1" applyAlignment="1">
      <alignment horizontal="center" vertical="center" wrapText="1"/>
    </xf>
    <xf numFmtId="0" fontId="5" fillId="3" borderId="7" xfId="1" applyFont="1" applyFill="1" applyBorder="1" applyAlignment="1">
      <alignment horizontal="center" vertical="center"/>
    </xf>
    <xf numFmtId="0" fontId="1" fillId="0" borderId="0" xfId="1" applyFont="1" applyAlignment="1">
      <alignment horizontal="center" vertical="center" wrapText="1"/>
    </xf>
    <xf numFmtId="0" fontId="1" fillId="0" borderId="1" xfId="1" applyFont="1" applyBorder="1" applyAlignment="1">
      <alignment horizontal="center" vertical="center" wrapText="1"/>
    </xf>
    <xf numFmtId="0" fontId="5" fillId="0" borderId="0" xfId="1" applyFont="1" applyFill="1" applyBorder="1" applyAlignment="1">
      <alignment horizontal="left" vertical="center"/>
    </xf>
    <xf numFmtId="0" fontId="5" fillId="0" borderId="0" xfId="1" applyFont="1" applyFill="1" applyBorder="1" applyAlignment="1">
      <alignment horizontal="center" vertical="center"/>
    </xf>
    <xf numFmtId="0" fontId="1" fillId="0" borderId="0" xfId="1" applyFont="1" applyFill="1" applyBorder="1" applyAlignment="1">
      <alignment horizontal="center" vertical="center" wrapText="1"/>
    </xf>
    <xf numFmtId="0" fontId="1" fillId="0" borderId="8" xfId="1" applyFont="1" applyBorder="1" applyAlignment="1">
      <alignment horizontal="left" vertical="center"/>
    </xf>
    <xf numFmtId="0" fontId="1" fillId="0" borderId="9" xfId="1" applyFont="1" applyBorder="1" applyAlignment="1">
      <alignment horizontal="left" vertical="center"/>
    </xf>
    <xf numFmtId="0" fontId="1" fillId="0" borderId="9" xfId="1" applyFont="1" applyFill="1" applyBorder="1" applyAlignment="1">
      <alignment horizontal="center" vertical="center"/>
    </xf>
    <xf numFmtId="0" fontId="1" fillId="0" borderId="12" xfId="1" applyFont="1" applyFill="1" applyBorder="1" applyAlignment="1">
      <alignment horizontal="center" vertical="center"/>
    </xf>
    <xf numFmtId="0" fontId="1" fillId="0" borderId="0" xfId="1" applyFont="1" applyAlignment="1">
      <alignment horizontal="center" vertical="center"/>
    </xf>
    <xf numFmtId="0" fontId="1" fillId="0" borderId="1" xfId="1" applyFont="1" applyBorder="1" applyAlignment="1">
      <alignment horizontal="center" vertical="center"/>
    </xf>
    <xf numFmtId="0" fontId="1" fillId="0" borderId="13" xfId="1" applyFont="1" applyBorder="1" applyAlignment="1">
      <alignment horizontal="left" vertical="center"/>
    </xf>
    <xf numFmtId="0" fontId="1" fillId="0" borderId="1" xfId="1" applyFont="1" applyBorder="1" applyAlignment="1">
      <alignment horizontal="left" vertical="center"/>
    </xf>
    <xf numFmtId="0" fontId="1" fillId="0" borderId="1" xfId="1" applyFont="1" applyFill="1" applyBorder="1" applyAlignment="1">
      <alignment horizontal="center" vertical="center"/>
    </xf>
    <xf numFmtId="0" fontId="1" fillId="0" borderId="14" xfId="1" applyFont="1" applyFill="1" applyBorder="1" applyAlignment="1">
      <alignment horizontal="center" vertical="center"/>
    </xf>
    <xf numFmtId="0" fontId="1" fillId="0" borderId="15" xfId="1" applyFont="1" applyBorder="1" applyAlignment="1">
      <alignment horizontal="left" vertical="center"/>
    </xf>
    <xf numFmtId="0" fontId="1" fillId="0" borderId="16" xfId="1" applyFont="1" applyBorder="1" applyAlignment="1">
      <alignment horizontal="left" vertical="center"/>
    </xf>
    <xf numFmtId="0" fontId="1" fillId="0" borderId="16" xfId="1" applyFont="1" applyFill="1" applyBorder="1" applyAlignment="1">
      <alignment horizontal="center" vertical="center"/>
    </xf>
    <xf numFmtId="0" fontId="1" fillId="0" borderId="19" xfId="1" applyFont="1" applyFill="1" applyBorder="1" applyAlignment="1">
      <alignment horizontal="center" vertical="center"/>
    </xf>
    <xf numFmtId="0" fontId="1" fillId="0" borderId="0" xfId="1" applyFont="1" applyBorder="1" applyAlignment="1">
      <alignment horizontal="left" vertical="center"/>
    </xf>
    <xf numFmtId="0" fontId="1" fillId="0" borderId="0" xfId="1" applyFont="1" applyFill="1" applyBorder="1" applyAlignment="1">
      <alignment horizontal="center" vertical="center"/>
    </xf>
    <xf numFmtId="0" fontId="5" fillId="4" borderId="6" xfId="1" applyFont="1" applyFill="1" applyBorder="1" applyAlignment="1">
      <alignment horizontal="center" vertical="center"/>
    </xf>
    <xf numFmtId="0" fontId="5" fillId="4" borderId="7" xfId="1" applyFont="1" applyFill="1" applyBorder="1" applyAlignment="1">
      <alignment horizontal="center" vertical="center"/>
    </xf>
    <xf numFmtId="0" fontId="1" fillId="0" borderId="0" xfId="1" applyFont="1" applyBorder="1" applyAlignment="1">
      <alignment horizontal="center" vertical="center"/>
    </xf>
    <xf numFmtId="0" fontId="1" fillId="0" borderId="13" xfId="1" applyFont="1" applyFill="1" applyBorder="1" applyAlignment="1">
      <alignment horizontal="left" vertical="center"/>
    </xf>
    <xf numFmtId="0" fontId="1" fillId="0" borderId="1" xfId="1" applyFont="1" applyFill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3" xfId="0" applyFont="1" applyBorder="1" applyAlignment="1">
      <alignment horizontal="left" vertical="center"/>
    </xf>
    <xf numFmtId="0" fontId="1" fillId="0" borderId="14" xfId="0" applyFont="1" applyFill="1" applyBorder="1" applyAlignment="1">
      <alignment horizontal="center" vertical="center"/>
    </xf>
    <xf numFmtId="0" fontId="6" fillId="0" borderId="1" xfId="1" applyFont="1" applyFill="1" applyBorder="1" applyAlignment="1">
      <alignment horizontal="center" vertical="center"/>
    </xf>
    <xf numFmtId="0" fontId="1" fillId="0" borderId="15" xfId="0" applyFont="1" applyBorder="1" applyAlignment="1">
      <alignment horizontal="left" vertical="center"/>
    </xf>
    <xf numFmtId="0" fontId="1" fillId="0" borderId="16" xfId="1" applyFont="1" applyFill="1" applyBorder="1" applyAlignment="1">
      <alignment horizontal="left" vertical="center"/>
    </xf>
    <xf numFmtId="0" fontId="1" fillId="0" borderId="16" xfId="0" applyFont="1" applyBorder="1" applyAlignment="1">
      <alignment horizontal="left" vertical="center"/>
    </xf>
    <xf numFmtId="0" fontId="1" fillId="0" borderId="16" xfId="0" applyFont="1" applyFill="1" applyBorder="1" applyAlignment="1">
      <alignment horizontal="center" vertical="center"/>
    </xf>
    <xf numFmtId="0" fontId="1" fillId="0" borderId="19" xfId="0" applyFont="1" applyFill="1" applyBorder="1" applyAlignment="1">
      <alignment horizontal="center" vertical="center"/>
    </xf>
    <xf numFmtId="0" fontId="6" fillId="0" borderId="9" xfId="1" applyFont="1" applyFill="1" applyBorder="1" applyAlignment="1">
      <alignment horizontal="center" vertical="center"/>
    </xf>
    <xf numFmtId="0" fontId="6" fillId="0" borderId="13" xfId="1" applyFont="1" applyFill="1" applyBorder="1" applyAlignment="1">
      <alignment horizontal="left" vertical="center"/>
    </xf>
    <xf numFmtId="0" fontId="6" fillId="0" borderId="1" xfId="1" applyFont="1" applyFill="1" applyBorder="1" applyAlignment="1">
      <alignment horizontal="left" vertical="center"/>
    </xf>
    <xf numFmtId="0" fontId="1" fillId="0" borderId="0" xfId="1" applyFont="1" applyAlignment="1">
      <alignment horizontal="left" vertical="center"/>
    </xf>
    <xf numFmtId="0" fontId="6" fillId="0" borderId="16" xfId="1" applyFont="1" applyFill="1" applyBorder="1" applyAlignment="1">
      <alignment horizontal="center" vertical="center"/>
    </xf>
    <xf numFmtId="3" fontId="1" fillId="0" borderId="9" xfId="1" applyNumberFormat="1" applyFont="1" applyBorder="1" applyAlignment="1">
      <alignment horizontal="center" vertical="center"/>
    </xf>
    <xf numFmtId="0" fontId="1" fillId="0" borderId="12" xfId="1" applyFont="1" applyBorder="1" applyAlignment="1">
      <alignment horizontal="center" vertical="center"/>
    </xf>
    <xf numFmtId="3" fontId="1" fillId="0" borderId="1" xfId="1" applyNumberFormat="1" applyFont="1" applyBorder="1" applyAlignment="1">
      <alignment horizontal="center" vertical="center"/>
    </xf>
    <xf numFmtId="0" fontId="1" fillId="0" borderId="14" xfId="1" applyFont="1" applyBorder="1" applyAlignment="1">
      <alignment horizontal="center" vertical="center"/>
    </xf>
    <xf numFmtId="3" fontId="1" fillId="0" borderId="16" xfId="1" applyNumberFormat="1" applyFont="1" applyBorder="1" applyAlignment="1">
      <alignment horizontal="center" vertical="center"/>
    </xf>
    <xf numFmtId="0" fontId="1" fillId="0" borderId="19" xfId="1" applyFont="1" applyBorder="1" applyAlignment="1">
      <alignment horizontal="center" vertical="center"/>
    </xf>
    <xf numFmtId="3" fontId="1" fillId="0" borderId="0" xfId="1" applyNumberFormat="1" applyFont="1" applyAlignment="1">
      <alignment horizontal="center" vertical="center"/>
    </xf>
    <xf numFmtId="3" fontId="5" fillId="4" borderId="6" xfId="1" applyNumberFormat="1" applyFont="1" applyFill="1" applyBorder="1" applyAlignment="1">
      <alignment horizontal="center" vertical="center"/>
    </xf>
    <xf numFmtId="0" fontId="1" fillId="0" borderId="24" xfId="1" applyFont="1" applyBorder="1" applyAlignment="1">
      <alignment horizontal="left" vertical="center"/>
    </xf>
    <xf numFmtId="0" fontId="1" fillId="0" borderId="25" xfId="1" applyFont="1" applyBorder="1" applyAlignment="1">
      <alignment horizontal="left" vertical="center"/>
    </xf>
    <xf numFmtId="0" fontId="1" fillId="0" borderId="25" xfId="1" applyFont="1" applyFill="1" applyBorder="1" applyAlignment="1">
      <alignment horizontal="center" vertical="center"/>
    </xf>
    <xf numFmtId="0" fontId="6" fillId="0" borderId="25" xfId="1" applyFont="1" applyFill="1" applyBorder="1" applyAlignment="1">
      <alignment horizontal="center" vertical="center"/>
    </xf>
    <xf numFmtId="0" fontId="1" fillId="0" borderId="28" xfId="1" applyFont="1" applyFill="1" applyBorder="1" applyAlignment="1">
      <alignment horizontal="center" vertical="center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2" fillId="0" borderId="4" xfId="1" applyFont="1" applyBorder="1" applyAlignment="1">
      <alignment horizontal="center" vertical="center" wrapText="1"/>
    </xf>
    <xf numFmtId="0" fontId="5" fillId="3" borderId="20" xfId="1" applyFont="1" applyFill="1" applyBorder="1" applyAlignment="1">
      <alignment horizontal="left" vertical="center"/>
    </xf>
    <xf numFmtId="0" fontId="5" fillId="3" borderId="21" xfId="1" applyFont="1" applyFill="1" applyBorder="1" applyAlignment="1">
      <alignment horizontal="left" vertical="center"/>
    </xf>
    <xf numFmtId="0" fontId="5" fillId="3" borderId="22" xfId="1" applyFont="1" applyFill="1" applyBorder="1" applyAlignment="1">
      <alignment horizontal="left" vertical="center"/>
    </xf>
    <xf numFmtId="0" fontId="1" fillId="0" borderId="8" xfId="1" applyFont="1" applyBorder="1" applyAlignment="1">
      <alignment horizontal="left" vertical="center"/>
    </xf>
    <xf numFmtId="0" fontId="1" fillId="0" borderId="9" xfId="1" applyFont="1" applyBorder="1" applyAlignment="1">
      <alignment horizontal="left" vertical="center"/>
    </xf>
    <xf numFmtId="0" fontId="1" fillId="0" borderId="13" xfId="1" applyFont="1" applyBorder="1" applyAlignment="1">
      <alignment horizontal="left" vertical="center"/>
    </xf>
    <xf numFmtId="0" fontId="1" fillId="0" borderId="1" xfId="1" applyFont="1" applyBorder="1" applyAlignment="1">
      <alignment horizontal="left" vertical="center"/>
    </xf>
    <xf numFmtId="0" fontId="1" fillId="0" borderId="15" xfId="1" applyFont="1" applyBorder="1" applyAlignment="1">
      <alignment horizontal="left" vertical="center"/>
    </xf>
    <xf numFmtId="0" fontId="1" fillId="0" borderId="16" xfId="1" applyFont="1" applyBorder="1" applyAlignment="1">
      <alignment horizontal="left" vertical="center"/>
    </xf>
    <xf numFmtId="0" fontId="5" fillId="4" borderId="5" xfId="1" applyFont="1" applyFill="1" applyBorder="1" applyAlignment="1">
      <alignment horizontal="left" vertical="center"/>
    </xf>
    <xf numFmtId="0" fontId="5" fillId="4" borderId="6" xfId="1" applyFont="1" applyFill="1" applyBorder="1" applyAlignment="1">
      <alignment horizontal="left" vertical="center"/>
    </xf>
    <xf numFmtId="0" fontId="1" fillId="0" borderId="1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/>
    </xf>
    <xf numFmtId="0" fontId="1" fillId="0" borderId="2" xfId="1" applyFont="1" applyFill="1" applyBorder="1" applyAlignment="1">
      <alignment horizontal="center" vertical="center"/>
    </xf>
    <xf numFmtId="0" fontId="1" fillId="0" borderId="4" xfId="1" applyFont="1" applyFill="1" applyBorder="1" applyAlignment="1">
      <alignment horizontal="center" vertical="center"/>
    </xf>
    <xf numFmtId="0" fontId="1" fillId="0" borderId="17" xfId="1" applyFont="1" applyFill="1" applyBorder="1" applyAlignment="1">
      <alignment horizontal="center" vertical="center"/>
    </xf>
    <xf numFmtId="0" fontId="1" fillId="0" borderId="18" xfId="1" applyFont="1" applyFill="1" applyBorder="1" applyAlignment="1">
      <alignment horizontal="center" vertical="center"/>
    </xf>
    <xf numFmtId="0" fontId="1" fillId="0" borderId="10" xfId="1" applyFont="1" applyFill="1" applyBorder="1" applyAlignment="1">
      <alignment horizontal="center" vertical="center"/>
    </xf>
    <xf numFmtId="0" fontId="1" fillId="0" borderId="11" xfId="1" applyFont="1" applyFill="1" applyBorder="1" applyAlignment="1">
      <alignment horizontal="center" vertical="center"/>
    </xf>
    <xf numFmtId="0" fontId="1" fillId="0" borderId="26" xfId="1" applyFont="1" applyFill="1" applyBorder="1" applyAlignment="1">
      <alignment horizontal="center" vertical="center"/>
    </xf>
    <xf numFmtId="0" fontId="1" fillId="0" borderId="27" xfId="1" applyFont="1" applyFill="1" applyBorder="1" applyAlignment="1">
      <alignment horizontal="center" vertical="center"/>
    </xf>
  </cellXfs>
  <cellStyles count="4">
    <cellStyle name="%InputCell" xfId="2"/>
    <cellStyle name="Normal" xfId="0" builtinId="0"/>
    <cellStyle name="Normal 2" xfId="1"/>
    <cellStyle name="Percent 2" xfId="3"/>
  </cellStyles>
  <dxfs count="15"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2</xdr:row>
      <xdr:rowOff>6626</xdr:rowOff>
    </xdr:from>
    <xdr:to>
      <xdr:col>12</xdr:col>
      <xdr:colOff>0</xdr:colOff>
      <xdr:row>3</xdr:row>
      <xdr:rowOff>5862</xdr:rowOff>
    </xdr:to>
    <xdr:sp macro="" textlink="">
      <xdr:nvSpPr>
        <xdr:cNvPr id="2" name="TextBox 1"/>
        <xdr:cNvSpPr txBox="1"/>
      </xdr:nvSpPr>
      <xdr:spPr>
        <a:xfrm>
          <a:off x="57150" y="63776"/>
          <a:ext cx="13925550" cy="837436"/>
        </a:xfrm>
        <a:prstGeom prst="rect">
          <a:avLst/>
        </a:prstGeom>
        <a:solidFill>
          <a:schemeClr val="accent1"/>
        </a:solidFill>
        <a:ln w="9525" cmpd="sng">
          <a:solidFill>
            <a:schemeClr val="tx1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GB" sz="3600" b="1">
              <a:solidFill>
                <a:schemeClr val="bg1"/>
              </a:solidFill>
            </a:rPr>
            <a:t>Bed Stock Report</a:t>
          </a:r>
        </a:p>
        <a:p>
          <a:pPr algn="ctr"/>
          <a:r>
            <a:rPr lang="en-GB" sz="1000">
              <a:solidFill>
                <a:schemeClr val="bg1"/>
              </a:solidFill>
            </a:rPr>
            <a:t>(February</a:t>
          </a:r>
          <a:r>
            <a:rPr lang="en-GB" sz="1000" baseline="0">
              <a:solidFill>
                <a:schemeClr val="bg1"/>
              </a:solidFill>
            </a:rPr>
            <a:t> 2017</a:t>
          </a:r>
          <a:r>
            <a:rPr lang="en-GB" sz="1000">
              <a:solidFill>
                <a:schemeClr val="bg1"/>
              </a:solidFill>
            </a:rPr>
            <a:t>)</a:t>
          </a:r>
        </a:p>
      </xdr:txBody>
    </xdr:sp>
    <xdr:clientData/>
  </xdr:twoCellAnchor>
  <xdr:twoCellAnchor>
    <xdr:from>
      <xdr:col>2</xdr:col>
      <xdr:colOff>6626</xdr:colOff>
      <xdr:row>4</xdr:row>
      <xdr:rowOff>0</xdr:rowOff>
    </xdr:from>
    <xdr:to>
      <xdr:col>12</xdr:col>
      <xdr:colOff>6626</xdr:colOff>
      <xdr:row>5</xdr:row>
      <xdr:rowOff>6626</xdr:rowOff>
    </xdr:to>
    <xdr:sp macro="" textlink="">
      <xdr:nvSpPr>
        <xdr:cNvPr id="3" name="TextBox 2"/>
        <xdr:cNvSpPr txBox="1"/>
      </xdr:nvSpPr>
      <xdr:spPr>
        <a:xfrm>
          <a:off x="63776" y="923925"/>
          <a:ext cx="13925550" cy="387626"/>
        </a:xfrm>
        <a:prstGeom prst="rect">
          <a:avLst/>
        </a:prstGeom>
        <a:solidFill>
          <a:schemeClr val="accent2"/>
        </a:solidFill>
        <a:ln w="9525" cmpd="sng">
          <a:solidFill>
            <a:schemeClr val="tx1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GB" sz="2000" b="1">
              <a:solidFill>
                <a:schemeClr val="bg1"/>
              </a:solidFill>
            </a:rPr>
            <a:t>Division 1: Clinical Support Services</a:t>
          </a:r>
        </a:p>
      </xdr:txBody>
    </xdr:sp>
    <xdr:clientData/>
  </xdr:twoCellAnchor>
  <xdr:twoCellAnchor>
    <xdr:from>
      <xdr:col>2</xdr:col>
      <xdr:colOff>0</xdr:colOff>
      <xdr:row>16</xdr:row>
      <xdr:rowOff>0</xdr:rowOff>
    </xdr:from>
    <xdr:to>
      <xdr:col>12</xdr:col>
      <xdr:colOff>0</xdr:colOff>
      <xdr:row>17</xdr:row>
      <xdr:rowOff>6626</xdr:rowOff>
    </xdr:to>
    <xdr:sp macro="" textlink="">
      <xdr:nvSpPr>
        <xdr:cNvPr id="4" name="TextBox 3"/>
        <xdr:cNvSpPr txBox="1"/>
      </xdr:nvSpPr>
      <xdr:spPr>
        <a:xfrm>
          <a:off x="57150" y="2790825"/>
          <a:ext cx="13925550" cy="387626"/>
        </a:xfrm>
        <a:prstGeom prst="rect">
          <a:avLst/>
        </a:prstGeom>
        <a:solidFill>
          <a:schemeClr val="accent2"/>
        </a:solidFill>
        <a:ln w="9525" cmpd="sng">
          <a:solidFill>
            <a:schemeClr val="tx1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GB" sz="2000" b="1">
              <a:solidFill>
                <a:schemeClr val="bg1"/>
              </a:solidFill>
            </a:rPr>
            <a:t>Division 2: Women’s &amp; Children’s</a:t>
          </a:r>
        </a:p>
      </xdr:txBody>
    </xdr:sp>
    <xdr:clientData/>
  </xdr:twoCellAnchor>
  <xdr:twoCellAnchor>
    <xdr:from>
      <xdr:col>2</xdr:col>
      <xdr:colOff>0</xdr:colOff>
      <xdr:row>42</xdr:row>
      <xdr:rowOff>0</xdr:rowOff>
    </xdr:from>
    <xdr:to>
      <xdr:col>12</xdr:col>
      <xdr:colOff>0</xdr:colOff>
      <xdr:row>43</xdr:row>
      <xdr:rowOff>6626</xdr:rowOff>
    </xdr:to>
    <xdr:sp macro="" textlink="">
      <xdr:nvSpPr>
        <xdr:cNvPr id="5" name="TextBox 4"/>
        <xdr:cNvSpPr txBox="1"/>
      </xdr:nvSpPr>
      <xdr:spPr>
        <a:xfrm>
          <a:off x="57150" y="7048500"/>
          <a:ext cx="13925550" cy="387626"/>
        </a:xfrm>
        <a:prstGeom prst="rect">
          <a:avLst/>
        </a:prstGeom>
        <a:solidFill>
          <a:schemeClr val="accent2"/>
        </a:solidFill>
        <a:ln w="9525" cmpd="sng">
          <a:solidFill>
            <a:schemeClr val="tx1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GB" sz="2000" b="1">
              <a:solidFill>
                <a:schemeClr val="bg1"/>
              </a:solidFill>
            </a:rPr>
            <a:t>Division 3: Emergency Services</a:t>
          </a:r>
        </a:p>
      </xdr:txBody>
    </xdr:sp>
    <xdr:clientData/>
  </xdr:twoCellAnchor>
  <xdr:twoCellAnchor>
    <xdr:from>
      <xdr:col>2</xdr:col>
      <xdr:colOff>0</xdr:colOff>
      <xdr:row>70</xdr:row>
      <xdr:rowOff>0</xdr:rowOff>
    </xdr:from>
    <xdr:to>
      <xdr:col>12</xdr:col>
      <xdr:colOff>0</xdr:colOff>
      <xdr:row>71</xdr:row>
      <xdr:rowOff>6626</xdr:rowOff>
    </xdr:to>
    <xdr:sp macro="" textlink="">
      <xdr:nvSpPr>
        <xdr:cNvPr id="6" name="TextBox 5"/>
        <xdr:cNvSpPr txBox="1"/>
      </xdr:nvSpPr>
      <xdr:spPr>
        <a:xfrm>
          <a:off x="57150" y="11287125"/>
          <a:ext cx="13925550" cy="387626"/>
        </a:xfrm>
        <a:prstGeom prst="rect">
          <a:avLst/>
        </a:prstGeom>
        <a:solidFill>
          <a:schemeClr val="accent2"/>
        </a:solidFill>
        <a:ln w="9525" cmpd="sng">
          <a:solidFill>
            <a:schemeClr val="tx1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GB" sz="2000" b="1">
              <a:solidFill>
                <a:schemeClr val="bg1"/>
              </a:solidFill>
            </a:rPr>
            <a:t>Division 4: Medicine</a:t>
          </a:r>
        </a:p>
      </xdr:txBody>
    </xdr:sp>
    <xdr:clientData/>
  </xdr:twoCellAnchor>
  <xdr:twoCellAnchor>
    <xdr:from>
      <xdr:col>2</xdr:col>
      <xdr:colOff>0</xdr:colOff>
      <xdr:row>92</xdr:row>
      <xdr:rowOff>0</xdr:rowOff>
    </xdr:from>
    <xdr:to>
      <xdr:col>12</xdr:col>
      <xdr:colOff>0</xdr:colOff>
      <xdr:row>93</xdr:row>
      <xdr:rowOff>6626</xdr:rowOff>
    </xdr:to>
    <xdr:sp macro="" textlink="">
      <xdr:nvSpPr>
        <xdr:cNvPr id="7" name="TextBox 6"/>
        <xdr:cNvSpPr txBox="1"/>
      </xdr:nvSpPr>
      <xdr:spPr>
        <a:xfrm>
          <a:off x="57150" y="14754225"/>
          <a:ext cx="13925550" cy="387626"/>
        </a:xfrm>
        <a:prstGeom prst="rect">
          <a:avLst/>
        </a:prstGeom>
        <a:solidFill>
          <a:schemeClr val="accent2"/>
        </a:solidFill>
        <a:ln w="9525" cmpd="sng">
          <a:solidFill>
            <a:schemeClr val="tx1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GB" sz="2000" b="1">
              <a:solidFill>
                <a:schemeClr val="bg1"/>
              </a:solidFill>
            </a:rPr>
            <a:t>Division 5: Surgery</a:t>
          </a:r>
        </a:p>
      </xdr:txBody>
    </xdr:sp>
    <xdr:clientData/>
  </xdr:twoCellAnchor>
  <xdr:twoCellAnchor>
    <xdr:from>
      <xdr:col>2</xdr:col>
      <xdr:colOff>0</xdr:colOff>
      <xdr:row>115</xdr:row>
      <xdr:rowOff>4557</xdr:rowOff>
    </xdr:from>
    <xdr:to>
      <xdr:col>12</xdr:col>
      <xdr:colOff>0</xdr:colOff>
      <xdr:row>116</xdr:row>
      <xdr:rowOff>5861</xdr:rowOff>
    </xdr:to>
    <xdr:sp macro="" textlink="">
      <xdr:nvSpPr>
        <xdr:cNvPr id="8" name="TextBox 7"/>
        <xdr:cNvSpPr txBox="1"/>
      </xdr:nvSpPr>
      <xdr:spPr>
        <a:xfrm>
          <a:off x="57150" y="18359232"/>
          <a:ext cx="13925550" cy="382304"/>
        </a:xfrm>
        <a:prstGeom prst="rect">
          <a:avLst/>
        </a:prstGeom>
        <a:solidFill>
          <a:schemeClr val="accent2"/>
        </a:solidFill>
        <a:ln w="9525" cmpd="sng">
          <a:solidFill>
            <a:schemeClr val="tx1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GB" sz="2000" b="1">
              <a:solidFill>
                <a:schemeClr val="bg1"/>
              </a:solidFill>
            </a:rPr>
            <a:t>Site Bed Stock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  <pageSetUpPr fitToPage="1"/>
  </sheetPr>
  <dimension ref="C1:AE143"/>
  <sheetViews>
    <sheetView showGridLines="0" tabSelected="1" zoomScale="75" zoomScaleNormal="75" zoomScaleSheetLayoutView="70" workbookViewId="0">
      <selection activeCell="H46" sqref="H46:H48"/>
    </sheetView>
  </sheetViews>
  <sheetFormatPr defaultColWidth="8.85546875" defaultRowHeight="13.15" customHeight="1" zeroHeight="1" x14ac:dyDescent="0.25"/>
  <cols>
    <col min="1" max="2" width="0.42578125" style="23" customWidth="1"/>
    <col min="3" max="3" width="7.7109375" style="53" customWidth="1"/>
    <col min="4" max="4" width="21.85546875" style="53" customWidth="1"/>
    <col min="5" max="5" width="20.7109375" style="53" bestFit="1" customWidth="1"/>
    <col min="6" max="6" width="17" style="53" customWidth="1"/>
    <col min="7" max="11" width="21.85546875" style="23" customWidth="1"/>
    <col min="12" max="12" width="32.28515625" style="23" bestFit="1" customWidth="1"/>
    <col min="13" max="14" width="0.42578125" style="23" customWidth="1"/>
    <col min="15" max="16" width="10.7109375" style="23" hidden="1" customWidth="1"/>
    <col min="17" max="31" width="8.85546875" style="23" hidden="1" customWidth="1"/>
    <col min="32" max="33" width="0.42578125" style="23" customWidth="1"/>
    <col min="34" max="34" width="8.85546875" style="23" customWidth="1"/>
    <col min="35" max="16384" width="8.85546875" style="23"/>
  </cols>
  <sheetData>
    <row r="1" spans="3:31" s="2" customFormat="1" ht="2.4500000000000002" customHeight="1" x14ac:dyDescent="0.25">
      <c r="C1" s="1"/>
      <c r="D1" s="1"/>
      <c r="E1" s="1"/>
      <c r="F1" s="1"/>
    </row>
    <row r="2" spans="3:31" s="2" customFormat="1" ht="2.4500000000000002" customHeight="1" x14ac:dyDescent="0.25">
      <c r="C2" s="1"/>
      <c r="D2" s="1"/>
      <c r="E2" s="1"/>
      <c r="F2" s="1"/>
    </row>
    <row r="3" spans="3:31" s="2" customFormat="1" ht="66" customHeight="1" x14ac:dyDescent="0.25">
      <c r="C3" s="3"/>
      <c r="D3" s="3"/>
      <c r="E3" s="3"/>
      <c r="F3" s="3"/>
      <c r="G3" s="4"/>
      <c r="H3" s="4"/>
      <c r="I3" s="4"/>
      <c r="J3" s="4"/>
      <c r="K3" s="4"/>
      <c r="L3" s="4"/>
      <c r="M3" s="4"/>
    </row>
    <row r="4" spans="3:31" s="2" customFormat="1" ht="2.4500000000000002" customHeight="1" x14ac:dyDescent="0.25">
      <c r="C4" s="1"/>
      <c r="D4" s="1"/>
      <c r="E4" s="1"/>
      <c r="F4" s="1"/>
    </row>
    <row r="5" spans="3:31" s="2" customFormat="1" ht="30" customHeight="1" x14ac:dyDescent="0.25">
      <c r="C5" s="5"/>
      <c r="D5" s="5"/>
      <c r="E5" s="5"/>
      <c r="F5" s="5"/>
      <c r="G5" s="6"/>
      <c r="H5" s="6"/>
      <c r="I5" s="6"/>
      <c r="J5" s="6"/>
      <c r="K5" s="6"/>
      <c r="L5" s="6"/>
      <c r="O5" s="82" t="s">
        <v>0</v>
      </c>
      <c r="P5" s="82"/>
      <c r="Q5" s="83" t="s">
        <v>1</v>
      </c>
      <c r="R5" s="83"/>
      <c r="S5" s="83"/>
      <c r="T5" s="83" t="s">
        <v>2</v>
      </c>
      <c r="U5" s="83"/>
      <c r="V5" s="83"/>
      <c r="W5" s="83" t="s">
        <v>3</v>
      </c>
      <c r="X5" s="83"/>
      <c r="Y5" s="83"/>
      <c r="Z5" s="83" t="s">
        <v>4</v>
      </c>
      <c r="AA5" s="83"/>
      <c r="AB5" s="83"/>
      <c r="AC5" s="68" t="s">
        <v>5</v>
      </c>
      <c r="AD5" s="69"/>
      <c r="AE5" s="70"/>
    </row>
    <row r="6" spans="3:31" s="2" customFormat="1" ht="2.4500000000000002" customHeight="1" thickBot="1" x14ac:dyDescent="0.3">
      <c r="C6" s="1"/>
      <c r="D6" s="1"/>
      <c r="E6" s="1"/>
      <c r="F6" s="1"/>
      <c r="O6" s="7"/>
      <c r="P6" s="8"/>
    </row>
    <row r="7" spans="3:31" s="14" customFormat="1" ht="26.25" thickBot="1" x14ac:dyDescent="0.3">
      <c r="C7" s="9" t="s">
        <v>6</v>
      </c>
      <c r="D7" s="10" t="s">
        <v>7</v>
      </c>
      <c r="E7" s="10" t="s">
        <v>8</v>
      </c>
      <c r="F7" s="10" t="s">
        <v>9</v>
      </c>
      <c r="G7" s="11" t="s">
        <v>1</v>
      </c>
      <c r="H7" s="11" t="s">
        <v>2</v>
      </c>
      <c r="I7" s="11" t="s">
        <v>3</v>
      </c>
      <c r="J7" s="12" t="s">
        <v>10</v>
      </c>
      <c r="K7" s="12" t="s">
        <v>11</v>
      </c>
      <c r="L7" s="13" t="s">
        <v>12</v>
      </c>
      <c r="O7" s="15" t="s">
        <v>1</v>
      </c>
      <c r="P7" s="15" t="s">
        <v>13</v>
      </c>
      <c r="Q7" s="15" t="s">
        <v>14</v>
      </c>
      <c r="R7" s="15" t="s">
        <v>15</v>
      </c>
      <c r="S7" s="15" t="s">
        <v>16</v>
      </c>
      <c r="T7" s="15" t="s">
        <v>14</v>
      </c>
      <c r="U7" s="15" t="s">
        <v>15</v>
      </c>
      <c r="V7" s="15" t="s">
        <v>16</v>
      </c>
      <c r="W7" s="15" t="s">
        <v>14</v>
      </c>
      <c r="X7" s="15" t="s">
        <v>15</v>
      </c>
      <c r="Y7" s="15" t="s">
        <v>16</v>
      </c>
      <c r="Z7" s="15" t="s">
        <v>14</v>
      </c>
      <c r="AA7" s="15" t="s">
        <v>15</v>
      </c>
      <c r="AB7" s="15" t="s">
        <v>16</v>
      </c>
      <c r="AC7" s="15" t="s">
        <v>14</v>
      </c>
      <c r="AD7" s="15" t="s">
        <v>15</v>
      </c>
      <c r="AE7" s="15" t="s">
        <v>16</v>
      </c>
    </row>
    <row r="8" spans="3:31" s="18" customFormat="1" ht="2.4500000000000002" customHeight="1" thickBot="1" x14ac:dyDescent="0.3">
      <c r="C8" s="16"/>
      <c r="D8" s="16"/>
      <c r="E8" s="16"/>
      <c r="F8" s="16"/>
      <c r="G8" s="17"/>
      <c r="H8" s="17"/>
      <c r="I8" s="17"/>
      <c r="J8" s="17"/>
      <c r="K8" s="17"/>
      <c r="L8" s="17"/>
    </row>
    <row r="9" spans="3:31" ht="13.5" customHeight="1" x14ac:dyDescent="0.25">
      <c r="C9" s="19" t="s">
        <v>14</v>
      </c>
      <c r="D9" s="20" t="s">
        <v>17</v>
      </c>
      <c r="E9" s="20" t="s">
        <v>18</v>
      </c>
      <c r="F9" s="20" t="s">
        <v>19</v>
      </c>
      <c r="G9" s="21">
        <v>19</v>
      </c>
      <c r="H9" s="21">
        <v>0</v>
      </c>
      <c r="I9" s="21">
        <v>0</v>
      </c>
      <c r="J9" s="88" t="s">
        <v>20</v>
      </c>
      <c r="K9" s="89"/>
      <c r="L9" s="22"/>
      <c r="O9" s="24">
        <f>(SUMIF(J9,"Y",G9))</f>
        <v>0</v>
      </c>
      <c r="P9" s="24">
        <f>(SUMIF(J9,"Y",H9))+(SUMIF(J9,"Y",G9))</f>
        <v>0</v>
      </c>
      <c r="Q9" s="24">
        <f>(SUMIF($C9,"BHH",$G9))</f>
        <v>19</v>
      </c>
      <c r="R9" s="24">
        <f>(SUMIF($C9,"GHH",$G9))</f>
        <v>0</v>
      </c>
      <c r="S9" s="24">
        <f>(SUMIF($C9,"SOL",$G9))</f>
        <v>0</v>
      </c>
      <c r="T9" s="24">
        <f>(SUMIF($C9,"BHH",$H9))</f>
        <v>0</v>
      </c>
      <c r="U9" s="24">
        <f>(SUMIF($C9,"GHH",$H9))</f>
        <v>0</v>
      </c>
      <c r="V9" s="24">
        <f>(SUMIF($C9,"SOL",$H9))</f>
        <v>0</v>
      </c>
      <c r="W9" s="24">
        <f>(SUMIF($C9,"BHH",$I9))</f>
        <v>0</v>
      </c>
      <c r="X9" s="24">
        <f>(SUMIF($C9,"GHH",$I9))</f>
        <v>0</v>
      </c>
      <c r="Y9" s="24">
        <f>(SUMIF($C9,"SOL",$I9))</f>
        <v>0</v>
      </c>
      <c r="Z9" s="24">
        <f>SUM(($C9="BHH")*($J9="Y")*$G9)</f>
        <v>0</v>
      </c>
      <c r="AA9" s="24">
        <f>SUM(($C9="GHH")*($J9="Y")*$G9)</f>
        <v>0</v>
      </c>
      <c r="AB9" s="24">
        <f>SUM(($C9="SOL")*($J9="Y")*$G9)</f>
        <v>0</v>
      </c>
      <c r="AC9" s="24">
        <f t="array" ref="AC9">SUM(($C9="BHH")*($J9="Y")*$G9:$H9)</f>
        <v>0</v>
      </c>
      <c r="AD9" s="24">
        <f t="array" ref="AD9">SUM(($C9="GHH")*($J9="Y")*$G9:$H9)</f>
        <v>0</v>
      </c>
      <c r="AE9" s="24">
        <f t="array" ref="AE9">SUM(($C9="SOL")*($J9="Y")*$G9:$H9)</f>
        <v>0</v>
      </c>
    </row>
    <row r="10" spans="3:31" ht="13.5" customHeight="1" x14ac:dyDescent="0.25">
      <c r="C10" s="25" t="s">
        <v>15</v>
      </c>
      <c r="D10" s="26" t="s">
        <v>17</v>
      </c>
      <c r="E10" s="26" t="s">
        <v>21</v>
      </c>
      <c r="F10" s="26" t="s">
        <v>22</v>
      </c>
      <c r="G10" s="27">
        <v>12</v>
      </c>
      <c r="H10" s="27">
        <v>0</v>
      </c>
      <c r="I10" s="27">
        <v>0</v>
      </c>
      <c r="J10" s="84" t="s">
        <v>20</v>
      </c>
      <c r="K10" s="85"/>
      <c r="L10" s="28"/>
      <c r="O10" s="24">
        <f>(SUMIF(J10,"Y",G10))</f>
        <v>0</v>
      </c>
      <c r="P10" s="24">
        <f>(SUMIF(J10,"Y",H10))+(SUMIF(J10,"Y",G10))</f>
        <v>0</v>
      </c>
      <c r="Q10" s="24">
        <f>(SUMIF($C10,"BHH",$G10))</f>
        <v>0</v>
      </c>
      <c r="R10" s="24">
        <f>(SUMIF($C10,"GHH",$G10))</f>
        <v>12</v>
      </c>
      <c r="S10" s="24">
        <f>(SUMIF($C10,"SOL",$G10))</f>
        <v>0</v>
      </c>
      <c r="T10" s="24">
        <f>(SUMIF($C10,"BHH",$H10))</f>
        <v>0</v>
      </c>
      <c r="U10" s="24">
        <f>(SUMIF($C10,"GHH",$H10))</f>
        <v>0</v>
      </c>
      <c r="V10" s="24">
        <f>(SUMIF($C10,"SOL",$H10))</f>
        <v>0</v>
      </c>
      <c r="W10" s="24">
        <f>(SUMIF($C10,"BHH",$I10))</f>
        <v>0</v>
      </c>
      <c r="X10" s="24">
        <f>(SUMIF($C10,"GHH",$I10))</f>
        <v>0</v>
      </c>
      <c r="Y10" s="24">
        <f>(SUMIF($C10,"SOL",$I10))</f>
        <v>0</v>
      </c>
      <c r="Z10" s="24">
        <f>SUM(($C10="BHH")*($J10="Y")*$G10)</f>
        <v>0</v>
      </c>
      <c r="AA10" s="24">
        <f>SUM(($C10="GHH")*($J10="Y")*$G10)</f>
        <v>0</v>
      </c>
      <c r="AB10" s="24">
        <f>SUM(($C10="SOL")*($J10="Y")*$G10)</f>
        <v>0</v>
      </c>
      <c r="AC10" s="24">
        <f t="array" ref="AC10">SUM(($C10="BHH")*($J10="Y")*$G10:$H10)</f>
        <v>0</v>
      </c>
      <c r="AD10" s="24">
        <f t="array" ref="AD10">SUM(($C10="GHH")*($J10="Y")*$G10:$H10)</f>
        <v>0</v>
      </c>
      <c r="AE10" s="24">
        <f t="array" ref="AE10">SUM(($C10="SOL")*($J10="Y")*$G10:$H10)</f>
        <v>0</v>
      </c>
    </row>
    <row r="11" spans="3:31" ht="13.5" customHeight="1" x14ac:dyDescent="0.25">
      <c r="C11" s="25" t="s">
        <v>16</v>
      </c>
      <c r="D11" s="26" t="s">
        <v>17</v>
      </c>
      <c r="E11" s="26" t="s">
        <v>19</v>
      </c>
      <c r="F11" s="26" t="s">
        <v>23</v>
      </c>
      <c r="G11" s="27">
        <v>2</v>
      </c>
      <c r="H11" s="27">
        <v>0</v>
      </c>
      <c r="I11" s="27">
        <v>0</v>
      </c>
      <c r="J11" s="84" t="s">
        <v>20</v>
      </c>
      <c r="K11" s="85"/>
      <c r="L11" s="28"/>
      <c r="O11" s="24">
        <f>(SUMIF(J11,"Y",G11))</f>
        <v>0</v>
      </c>
      <c r="P11" s="24">
        <f>(SUMIF(J11,"Y",H11))+(SUMIF(J11,"Y",G11))</f>
        <v>0</v>
      </c>
      <c r="Q11" s="24">
        <f>(SUMIF($C11,"BHH",$G11))</f>
        <v>0</v>
      </c>
      <c r="R11" s="24">
        <f>(SUMIF($C11,"GHH",$G11))</f>
        <v>0</v>
      </c>
      <c r="S11" s="24">
        <f>(SUMIF($C11,"SOL",$G11))</f>
        <v>2</v>
      </c>
      <c r="T11" s="24">
        <f>(SUMIF($C11,"BHH",$H11))</f>
        <v>0</v>
      </c>
      <c r="U11" s="24">
        <f>(SUMIF($C11,"GHH",$H11))</f>
        <v>0</v>
      </c>
      <c r="V11" s="24">
        <f>(SUMIF($C11,"SOL",$H11))</f>
        <v>0</v>
      </c>
      <c r="W11" s="24">
        <f>(SUMIF($C11,"BHH",$I11))</f>
        <v>0</v>
      </c>
      <c r="X11" s="24">
        <f>(SUMIF($C11,"GHH",$I11))</f>
        <v>0</v>
      </c>
      <c r="Y11" s="24">
        <f>(SUMIF($C11,"SOL",$I11))</f>
        <v>0</v>
      </c>
      <c r="Z11" s="24">
        <f>SUM(($C11="BHH")*($J11="Y")*$G11)</f>
        <v>0</v>
      </c>
      <c r="AA11" s="24">
        <f>SUM(($C11="GHH")*($J11="Y")*$G11)</f>
        <v>0</v>
      </c>
      <c r="AB11" s="24">
        <f>SUM(($C11="SOL")*($J11="Y")*$G11)</f>
        <v>0</v>
      </c>
      <c r="AC11" s="24">
        <f t="array" ref="AC11">SUM(($C11="BHH")*($J11="Y")*$G11:$H11)</f>
        <v>0</v>
      </c>
      <c r="AD11" s="24">
        <f t="array" ref="AD11">SUM(($C11="GHH")*($J11="Y")*$G11:$H11)</f>
        <v>0</v>
      </c>
      <c r="AE11" s="24">
        <f t="array" ref="AE11">SUM(($C11="SOL")*($J11="Y")*$G11:$H11)</f>
        <v>0</v>
      </c>
    </row>
    <row r="12" spans="3:31" ht="13.5" customHeight="1" x14ac:dyDescent="0.25">
      <c r="C12" s="25" t="s">
        <v>14</v>
      </c>
      <c r="D12" s="26" t="s">
        <v>24</v>
      </c>
      <c r="E12" s="26">
        <v>27</v>
      </c>
      <c r="F12" s="26">
        <v>27</v>
      </c>
      <c r="G12" s="27">
        <v>22</v>
      </c>
      <c r="H12" s="27">
        <v>0</v>
      </c>
      <c r="I12" s="27">
        <v>0</v>
      </c>
      <c r="J12" s="84" t="s">
        <v>25</v>
      </c>
      <c r="K12" s="85"/>
      <c r="L12" s="28"/>
      <c r="O12" s="24">
        <f>(SUMIF(J12,"Y",G12))</f>
        <v>22</v>
      </c>
      <c r="P12" s="24">
        <f>(SUMIF(J12,"Y",H12))+(SUMIF(J12,"Y",G12))</f>
        <v>22</v>
      </c>
      <c r="Q12" s="24">
        <f>(SUMIF($C12,"BHH",$G12))</f>
        <v>22</v>
      </c>
      <c r="R12" s="24">
        <f>(SUMIF($C12,"GHH",$G12))</f>
        <v>0</v>
      </c>
      <c r="S12" s="24">
        <f>(SUMIF($C12,"SOL",$G12))</f>
        <v>0</v>
      </c>
      <c r="T12" s="24">
        <f>(SUMIF($C12,"BHH",$H12))</f>
        <v>0</v>
      </c>
      <c r="U12" s="24">
        <f>(SUMIF($C12,"GHH",$H12))</f>
        <v>0</v>
      </c>
      <c r="V12" s="24">
        <f>(SUMIF($C12,"SOL",$H12))</f>
        <v>0</v>
      </c>
      <c r="W12" s="24">
        <f>(SUMIF($C12,"BHH",$I12))</f>
        <v>0</v>
      </c>
      <c r="X12" s="24">
        <f>(SUMIF($C12,"GHH",$I12))</f>
        <v>0</v>
      </c>
      <c r="Y12" s="24">
        <f>(SUMIF($C12,"SOL",$I12))</f>
        <v>0</v>
      </c>
      <c r="Z12" s="24">
        <f>SUM(($C12="BHH")*($J12="Y")*$G12)</f>
        <v>22</v>
      </c>
      <c r="AA12" s="24">
        <f>SUM(($C12="GHH")*($J12="Y")*$G12)</f>
        <v>0</v>
      </c>
      <c r="AB12" s="24">
        <f>SUM(($C12="SOL")*($J12="Y")*$G12)</f>
        <v>0</v>
      </c>
      <c r="AC12" s="24">
        <f t="array" ref="AC12">SUM(($C12="BHH")*($J12="Y")*$G12:$H12)</f>
        <v>22</v>
      </c>
      <c r="AD12" s="24">
        <f t="array" ref="AD12">SUM(($C12="GHH")*($J12="Y")*$G12:$H12)</f>
        <v>0</v>
      </c>
      <c r="AE12" s="24">
        <f t="array" ref="AE12">SUM(($C12="SOL")*($J12="Y")*$G12:$H12)</f>
        <v>0</v>
      </c>
    </row>
    <row r="13" spans="3:31" ht="13.5" customHeight="1" thickBot="1" x14ac:dyDescent="0.3">
      <c r="C13" s="29" t="s">
        <v>14</v>
      </c>
      <c r="D13" s="30" t="s">
        <v>24</v>
      </c>
      <c r="E13" s="30">
        <v>28</v>
      </c>
      <c r="F13" s="30">
        <v>28</v>
      </c>
      <c r="G13" s="31">
        <v>24</v>
      </c>
      <c r="H13" s="31">
        <v>0</v>
      </c>
      <c r="I13" s="31">
        <v>0</v>
      </c>
      <c r="J13" s="86" t="s">
        <v>25</v>
      </c>
      <c r="K13" s="87"/>
      <c r="L13" s="32"/>
      <c r="O13" s="24">
        <f>(SUMIF(J13,"Y",G13))</f>
        <v>24</v>
      </c>
      <c r="P13" s="24">
        <f>(SUMIF(J13,"Y",H13))+(SUMIF(J13,"Y",G13))</f>
        <v>24</v>
      </c>
      <c r="Q13" s="24">
        <f>(SUMIF($C13,"BHH",$G13))</f>
        <v>24</v>
      </c>
      <c r="R13" s="24">
        <f>(SUMIF($C13,"GHH",$G13))</f>
        <v>0</v>
      </c>
      <c r="S13" s="24">
        <f>(SUMIF($C13,"SOL",$G13))</f>
        <v>0</v>
      </c>
      <c r="T13" s="24">
        <f>(SUMIF($C13,"BHH",$H13))</f>
        <v>0</v>
      </c>
      <c r="U13" s="24">
        <f>(SUMIF($C13,"GHH",$H13))</f>
        <v>0</v>
      </c>
      <c r="V13" s="24">
        <f>(SUMIF($C13,"SOL",$H13))</f>
        <v>0</v>
      </c>
      <c r="W13" s="24">
        <f>(SUMIF($C13,"BHH",$I13))</f>
        <v>0</v>
      </c>
      <c r="X13" s="24">
        <f>(SUMIF($C13,"GHH",$I13))</f>
        <v>0</v>
      </c>
      <c r="Y13" s="24">
        <f>(SUMIF($C13,"SOL",$I13))</f>
        <v>0</v>
      </c>
      <c r="Z13" s="24">
        <f>SUM(($C13="BHH")*($J13="Y")*$G13)</f>
        <v>24</v>
      </c>
      <c r="AA13" s="24">
        <f>SUM(($C13="GHH")*($J13="Y")*$G13)</f>
        <v>0</v>
      </c>
      <c r="AB13" s="24">
        <f>SUM(($C13="SOL")*($J13="Y")*$G13)</f>
        <v>0</v>
      </c>
      <c r="AC13" s="24">
        <f t="array" ref="AC13">SUM(($C13="BHH")*($J13="Y")*$G13:$H13)</f>
        <v>24</v>
      </c>
      <c r="AD13" s="24">
        <f t="array" ref="AD13">SUM(($C13="GHH")*($J13="Y")*$G13:$H13)</f>
        <v>0</v>
      </c>
      <c r="AE13" s="24">
        <f t="array" ref="AE13">SUM(($C13="SOL")*($J13="Y")*$G13:$H13)</f>
        <v>0</v>
      </c>
    </row>
    <row r="14" spans="3:31" ht="2.4500000000000002" customHeight="1" thickBot="1" x14ac:dyDescent="0.3">
      <c r="C14" s="33"/>
      <c r="D14" s="33"/>
      <c r="E14" s="33"/>
      <c r="F14" s="33"/>
      <c r="G14" s="34"/>
      <c r="H14" s="34"/>
      <c r="I14" s="34"/>
      <c r="J14" s="34"/>
      <c r="K14" s="34"/>
      <c r="L14" s="34"/>
    </row>
    <row r="15" spans="3:31" ht="13.5" customHeight="1" thickBot="1" x14ac:dyDescent="0.3">
      <c r="C15" s="80" t="s">
        <v>26</v>
      </c>
      <c r="D15" s="81"/>
      <c r="E15" s="81"/>
      <c r="F15" s="81"/>
      <c r="G15" s="35">
        <f>SUM(G9:G13)</f>
        <v>79</v>
      </c>
      <c r="H15" s="35">
        <f>SUM(H9:H13)</f>
        <v>0</v>
      </c>
      <c r="I15" s="35">
        <f>SUM(I9:I13)</f>
        <v>0</v>
      </c>
      <c r="J15" s="35">
        <f>O15</f>
        <v>46</v>
      </c>
      <c r="K15" s="35">
        <f>P15</f>
        <v>46</v>
      </c>
      <c r="L15" s="36"/>
      <c r="O15" s="24">
        <f>SUM(O9:O13)</f>
        <v>46</v>
      </c>
      <c r="P15" s="24">
        <f>SUM(P9:P13)</f>
        <v>46</v>
      </c>
      <c r="Q15" s="24">
        <f t="shared" ref="Q15:AE15" si="0">SUM(Q9:Q13)</f>
        <v>65</v>
      </c>
      <c r="R15" s="24">
        <f t="shared" si="0"/>
        <v>12</v>
      </c>
      <c r="S15" s="24">
        <f t="shared" si="0"/>
        <v>2</v>
      </c>
      <c r="T15" s="24">
        <f t="shared" si="0"/>
        <v>0</v>
      </c>
      <c r="U15" s="24">
        <f t="shared" si="0"/>
        <v>0</v>
      </c>
      <c r="V15" s="24">
        <f t="shared" si="0"/>
        <v>0</v>
      </c>
      <c r="W15" s="24">
        <f t="shared" si="0"/>
        <v>0</v>
      </c>
      <c r="X15" s="24">
        <f t="shared" si="0"/>
        <v>0</v>
      </c>
      <c r="Y15" s="24">
        <f t="shared" si="0"/>
        <v>0</v>
      </c>
      <c r="Z15" s="24">
        <f>SUM(Z9:Z13)</f>
        <v>46</v>
      </c>
      <c r="AA15" s="24">
        <f>SUM(AA9:AA13)</f>
        <v>0</v>
      </c>
      <c r="AB15" s="24">
        <f>SUM(AB9:AB13)</f>
        <v>0</v>
      </c>
      <c r="AC15" s="24">
        <f t="shared" si="0"/>
        <v>46</v>
      </c>
      <c r="AD15" s="24">
        <f t="shared" si="0"/>
        <v>0</v>
      </c>
      <c r="AE15" s="24">
        <f t="shared" si="0"/>
        <v>0</v>
      </c>
    </row>
    <row r="16" spans="3:31" ht="2.4500000000000002" customHeight="1" x14ac:dyDescent="0.25">
      <c r="C16" s="33"/>
      <c r="D16" s="33"/>
      <c r="E16" s="33"/>
      <c r="F16" s="33"/>
      <c r="G16" s="34"/>
      <c r="H16" s="34"/>
      <c r="I16" s="34"/>
      <c r="J16" s="34"/>
      <c r="K16" s="34"/>
      <c r="L16" s="34"/>
    </row>
    <row r="17" spans="3:31" s="2" customFormat="1" ht="30" customHeight="1" x14ac:dyDescent="0.25">
      <c r="C17" s="5"/>
      <c r="D17" s="5"/>
      <c r="E17" s="5"/>
      <c r="F17" s="5"/>
      <c r="G17" s="6"/>
      <c r="H17" s="6"/>
      <c r="I17" s="6"/>
      <c r="J17" s="6"/>
      <c r="K17" s="6"/>
      <c r="L17" s="6"/>
      <c r="O17" s="82" t="s">
        <v>0</v>
      </c>
      <c r="P17" s="82"/>
      <c r="Q17" s="83" t="s">
        <v>1</v>
      </c>
      <c r="R17" s="83"/>
      <c r="S17" s="83"/>
      <c r="T17" s="83" t="s">
        <v>2</v>
      </c>
      <c r="U17" s="83"/>
      <c r="V17" s="83"/>
      <c r="W17" s="83" t="s">
        <v>3</v>
      </c>
      <c r="X17" s="83"/>
      <c r="Y17" s="83"/>
      <c r="Z17" s="83" t="s">
        <v>4</v>
      </c>
      <c r="AA17" s="83"/>
      <c r="AB17" s="83"/>
      <c r="AC17" s="68" t="s">
        <v>5</v>
      </c>
      <c r="AD17" s="69"/>
      <c r="AE17" s="70"/>
    </row>
    <row r="18" spans="3:31" ht="2.4500000000000002" customHeight="1" thickBot="1" x14ac:dyDescent="0.3">
      <c r="C18" s="33"/>
      <c r="D18" s="33"/>
      <c r="E18" s="33"/>
      <c r="F18" s="33"/>
      <c r="G18" s="37"/>
      <c r="H18" s="37"/>
      <c r="I18" s="37"/>
      <c r="J18" s="37"/>
      <c r="K18" s="37"/>
      <c r="L18" s="37"/>
      <c r="O18" s="7"/>
      <c r="P18" s="8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</row>
    <row r="19" spans="3:31" s="14" customFormat="1" ht="26.25" thickBot="1" x14ac:dyDescent="0.3">
      <c r="C19" s="9" t="s">
        <v>6</v>
      </c>
      <c r="D19" s="10" t="s">
        <v>7</v>
      </c>
      <c r="E19" s="10" t="s">
        <v>8</v>
      </c>
      <c r="F19" s="10" t="s">
        <v>9</v>
      </c>
      <c r="G19" s="11" t="s">
        <v>1</v>
      </c>
      <c r="H19" s="11" t="s">
        <v>2</v>
      </c>
      <c r="I19" s="11" t="s">
        <v>3</v>
      </c>
      <c r="J19" s="12" t="s">
        <v>10</v>
      </c>
      <c r="K19" s="12" t="s">
        <v>11</v>
      </c>
      <c r="L19" s="13" t="s">
        <v>12</v>
      </c>
      <c r="O19" s="15" t="s">
        <v>1</v>
      </c>
      <c r="P19" s="15" t="s">
        <v>13</v>
      </c>
      <c r="Q19" s="15" t="s">
        <v>14</v>
      </c>
      <c r="R19" s="15" t="s">
        <v>15</v>
      </c>
      <c r="S19" s="15" t="s">
        <v>16</v>
      </c>
      <c r="T19" s="15" t="s">
        <v>14</v>
      </c>
      <c r="U19" s="15" t="s">
        <v>15</v>
      </c>
      <c r="V19" s="15" t="s">
        <v>16</v>
      </c>
      <c r="W19" s="15" t="s">
        <v>14</v>
      </c>
      <c r="X19" s="15" t="s">
        <v>15</v>
      </c>
      <c r="Y19" s="15" t="s">
        <v>16</v>
      </c>
      <c r="Z19" s="15" t="s">
        <v>14</v>
      </c>
      <c r="AA19" s="15" t="s">
        <v>15</v>
      </c>
      <c r="AB19" s="15" t="s">
        <v>16</v>
      </c>
      <c r="AC19" s="15" t="s">
        <v>14</v>
      </c>
      <c r="AD19" s="15" t="s">
        <v>15</v>
      </c>
      <c r="AE19" s="15" t="s">
        <v>16</v>
      </c>
    </row>
    <row r="20" spans="3:31" s="18" customFormat="1" ht="2.4500000000000002" customHeight="1" thickBot="1" x14ac:dyDescent="0.3">
      <c r="C20" s="16"/>
      <c r="D20" s="16"/>
      <c r="E20" s="16"/>
      <c r="F20" s="16"/>
      <c r="G20" s="17"/>
      <c r="H20" s="17"/>
      <c r="I20" s="17"/>
      <c r="J20" s="17"/>
      <c r="K20" s="17"/>
      <c r="L20" s="17"/>
    </row>
    <row r="21" spans="3:31" ht="13.5" customHeight="1" x14ac:dyDescent="0.25">
      <c r="C21" s="19" t="s">
        <v>14</v>
      </c>
      <c r="D21" s="20" t="s">
        <v>27</v>
      </c>
      <c r="E21" s="20">
        <v>1</v>
      </c>
      <c r="F21" s="20">
        <v>1</v>
      </c>
      <c r="G21" s="21">
        <v>15</v>
      </c>
      <c r="H21" s="21">
        <v>0</v>
      </c>
      <c r="I21" s="21">
        <v>0</v>
      </c>
      <c r="J21" s="88" t="s">
        <v>25</v>
      </c>
      <c r="K21" s="89"/>
      <c r="L21" s="22"/>
      <c r="O21" s="24">
        <f>(SUMIF(J21,"Y",G21))</f>
        <v>15</v>
      </c>
      <c r="P21" s="24">
        <f>(SUMIF(J21,"Y",H21))+(SUMIF(J21,"Y",G21))</f>
        <v>15</v>
      </c>
      <c r="Q21" s="24">
        <f t="shared" ref="Q21:Q39" si="1">(SUMIF($C21,"BHH",$G21))</f>
        <v>15</v>
      </c>
      <c r="R21" s="24">
        <f t="shared" ref="R21:R39" si="2">(SUMIF($C21,"GHH",$G21))</f>
        <v>0</v>
      </c>
      <c r="S21" s="24">
        <f t="shared" ref="S21:S39" si="3">(SUMIF($C21,"SOL",$G21))</f>
        <v>0</v>
      </c>
      <c r="T21" s="24">
        <f t="shared" ref="T21:T39" si="4">(SUMIF($C21,"BHH",$H21))</f>
        <v>0</v>
      </c>
      <c r="U21" s="24">
        <f t="shared" ref="U21:U39" si="5">(SUMIF($C21,"GHH",$H21))</f>
        <v>0</v>
      </c>
      <c r="V21" s="24">
        <f t="shared" ref="V21:V39" si="6">(SUMIF($C21,"SOL",$H21))</f>
        <v>0</v>
      </c>
      <c r="W21" s="24">
        <f t="shared" ref="W21:W39" si="7">(SUMIF($C21,"BHH",$I21))</f>
        <v>0</v>
      </c>
      <c r="X21" s="24">
        <f t="shared" ref="X21:X39" si="8">(SUMIF($C21,"GHH",$I21))</f>
        <v>0</v>
      </c>
      <c r="Y21" s="24">
        <f t="shared" ref="Y21:Y39" si="9">(SUMIF($C21,"SOL",$I21))</f>
        <v>0</v>
      </c>
      <c r="Z21" s="24">
        <f>SUM(($C21="BHH")*($J21="Y")*$G21)</f>
        <v>15</v>
      </c>
      <c r="AA21" s="24">
        <f>SUM(($C21="GHH")*($J21="Y")*$G21)</f>
        <v>0</v>
      </c>
      <c r="AB21" s="24">
        <f>SUM(($C21="SOL")*($J21="Y")*$G21)</f>
        <v>0</v>
      </c>
      <c r="AC21" s="24">
        <f t="array" ref="AC21">SUM(($C21="BHH")*($J21="Y")*$G21:$H21)</f>
        <v>15</v>
      </c>
      <c r="AD21" s="24">
        <f t="array" ref="AD21">SUM(($C21="GHH")*($J21="Y")*$G21:$H21)</f>
        <v>0</v>
      </c>
      <c r="AE21" s="24">
        <f t="array" ref="AE21">SUM(($C21="SOL")*($J21="Y")*$G21:$H21)</f>
        <v>0</v>
      </c>
    </row>
    <row r="22" spans="3:31" ht="13.5" customHeight="1" x14ac:dyDescent="0.25">
      <c r="C22" s="38" t="s">
        <v>15</v>
      </c>
      <c r="D22" s="39" t="s">
        <v>27</v>
      </c>
      <c r="E22" s="40">
        <v>2</v>
      </c>
      <c r="F22" s="40" t="s">
        <v>28</v>
      </c>
      <c r="G22" s="41">
        <v>21</v>
      </c>
      <c r="H22" s="41">
        <v>0</v>
      </c>
      <c r="I22" s="41">
        <v>0</v>
      </c>
      <c r="J22" s="84" t="s">
        <v>25</v>
      </c>
      <c r="K22" s="85"/>
      <c r="L22" s="28" t="s">
        <v>29</v>
      </c>
      <c r="O22" s="24">
        <f t="shared" ref="O22:O30" si="10">(SUMIF(J22,"Y",G22))</f>
        <v>21</v>
      </c>
      <c r="P22" s="24">
        <f t="shared" ref="P22:P30" si="11">(SUMIF(J22,"Y",H22))+(SUMIF(J22,"Y",G22))</f>
        <v>21</v>
      </c>
      <c r="Q22" s="24">
        <f t="shared" si="1"/>
        <v>0</v>
      </c>
      <c r="R22" s="24">
        <f t="shared" si="2"/>
        <v>21</v>
      </c>
      <c r="S22" s="24">
        <f t="shared" si="3"/>
        <v>0</v>
      </c>
      <c r="T22" s="24">
        <f t="shared" si="4"/>
        <v>0</v>
      </c>
      <c r="U22" s="24">
        <f t="shared" si="5"/>
        <v>0</v>
      </c>
      <c r="V22" s="24">
        <f t="shared" si="6"/>
        <v>0</v>
      </c>
      <c r="W22" s="24">
        <f t="shared" si="7"/>
        <v>0</v>
      </c>
      <c r="X22" s="24">
        <f t="shared" si="8"/>
        <v>0</v>
      </c>
      <c r="Y22" s="24">
        <f t="shared" si="9"/>
        <v>0</v>
      </c>
      <c r="Z22" s="24">
        <f t="shared" ref="Z22:Z39" si="12">SUM(($C22="BHH")*($J22="Y")*$G22)</f>
        <v>0</v>
      </c>
      <c r="AA22" s="24">
        <f t="shared" ref="AA22:AA39" si="13">SUM(($C22="GHH")*($J22="Y")*$G22)</f>
        <v>21</v>
      </c>
      <c r="AB22" s="24">
        <f t="shared" ref="AB22:AB39" si="14">SUM(($C22="SOL")*($J22="Y")*$G22)</f>
        <v>0</v>
      </c>
      <c r="AC22" s="24">
        <f t="array" ref="AC22">SUM(($C22="BHH")*($J22="Y")*$G22:$H22)</f>
        <v>0</v>
      </c>
      <c r="AD22" s="24">
        <f t="array" ref="AD22">SUM(($C22="GHH")*($J22="Y")*$G22:$H22)</f>
        <v>21</v>
      </c>
      <c r="AE22" s="24">
        <f t="array" ref="AE22">SUM(($C22="SOL")*($J22="Y")*$G22:$H22)</f>
        <v>0</v>
      </c>
    </row>
    <row r="23" spans="3:31" ht="13.5" customHeight="1" x14ac:dyDescent="0.25">
      <c r="C23" s="42" t="s">
        <v>14</v>
      </c>
      <c r="D23" s="40" t="s">
        <v>30</v>
      </c>
      <c r="E23" s="40" t="s">
        <v>31</v>
      </c>
      <c r="F23" s="40"/>
      <c r="G23" s="41">
        <v>3</v>
      </c>
      <c r="H23" s="41">
        <v>0</v>
      </c>
      <c r="I23" s="41">
        <v>0</v>
      </c>
      <c r="J23" s="84" t="s">
        <v>20</v>
      </c>
      <c r="K23" s="85"/>
      <c r="L23" s="43"/>
      <c r="O23" s="24">
        <f t="shared" si="10"/>
        <v>0</v>
      </c>
      <c r="P23" s="24">
        <f t="shared" si="11"/>
        <v>0</v>
      </c>
      <c r="Q23" s="24">
        <f t="shared" si="1"/>
        <v>3</v>
      </c>
      <c r="R23" s="24">
        <f t="shared" si="2"/>
        <v>0</v>
      </c>
      <c r="S23" s="24">
        <f t="shared" si="3"/>
        <v>0</v>
      </c>
      <c r="T23" s="24">
        <f t="shared" si="4"/>
        <v>0</v>
      </c>
      <c r="U23" s="24">
        <f t="shared" si="5"/>
        <v>0</v>
      </c>
      <c r="V23" s="24">
        <f t="shared" si="6"/>
        <v>0</v>
      </c>
      <c r="W23" s="24">
        <f t="shared" si="7"/>
        <v>0</v>
      </c>
      <c r="X23" s="24">
        <f t="shared" si="8"/>
        <v>0</v>
      </c>
      <c r="Y23" s="24">
        <f t="shared" si="9"/>
        <v>0</v>
      </c>
      <c r="Z23" s="24">
        <f t="shared" si="12"/>
        <v>0</v>
      </c>
      <c r="AA23" s="24">
        <f t="shared" si="13"/>
        <v>0</v>
      </c>
      <c r="AB23" s="24">
        <f t="shared" si="14"/>
        <v>0</v>
      </c>
      <c r="AC23" s="24">
        <f t="array" ref="AC23">SUM(($C23="BHH")*($J23="Y")*$G23:$H23)</f>
        <v>0</v>
      </c>
      <c r="AD23" s="24">
        <f t="array" ref="AD23">SUM(($C23="GHH")*($J23="Y")*$G23:$H23)</f>
        <v>0</v>
      </c>
      <c r="AE23" s="24">
        <f t="array" ref="AE23">SUM(($C23="SOL")*($J23="Y")*$G23:$H23)</f>
        <v>0</v>
      </c>
    </row>
    <row r="24" spans="3:31" ht="13.5" customHeight="1" x14ac:dyDescent="0.25">
      <c r="C24" s="25" t="s">
        <v>14</v>
      </c>
      <c r="D24" s="40" t="s">
        <v>30</v>
      </c>
      <c r="E24" s="26" t="s">
        <v>32</v>
      </c>
      <c r="F24" s="26" t="s">
        <v>33</v>
      </c>
      <c r="G24" s="27">
        <v>19</v>
      </c>
      <c r="H24" s="27">
        <v>0</v>
      </c>
      <c r="I24" s="27">
        <v>0</v>
      </c>
      <c r="J24" s="84" t="s">
        <v>20</v>
      </c>
      <c r="K24" s="85"/>
      <c r="L24" s="43"/>
      <c r="O24" s="24">
        <f t="shared" si="10"/>
        <v>0</v>
      </c>
      <c r="P24" s="24">
        <f t="shared" si="11"/>
        <v>0</v>
      </c>
      <c r="Q24" s="24">
        <f t="shared" si="1"/>
        <v>19</v>
      </c>
      <c r="R24" s="24">
        <f t="shared" si="2"/>
        <v>0</v>
      </c>
      <c r="S24" s="24">
        <f t="shared" si="3"/>
        <v>0</v>
      </c>
      <c r="T24" s="24">
        <f t="shared" si="4"/>
        <v>0</v>
      </c>
      <c r="U24" s="24">
        <f t="shared" si="5"/>
        <v>0</v>
      </c>
      <c r="V24" s="24">
        <f t="shared" si="6"/>
        <v>0</v>
      </c>
      <c r="W24" s="24">
        <f t="shared" si="7"/>
        <v>0</v>
      </c>
      <c r="X24" s="24">
        <f t="shared" si="8"/>
        <v>0</v>
      </c>
      <c r="Y24" s="24">
        <f t="shared" si="9"/>
        <v>0</v>
      </c>
      <c r="Z24" s="24">
        <f t="shared" si="12"/>
        <v>0</v>
      </c>
      <c r="AA24" s="24">
        <f t="shared" si="13"/>
        <v>0</v>
      </c>
      <c r="AB24" s="24">
        <f t="shared" si="14"/>
        <v>0</v>
      </c>
      <c r="AC24" s="24">
        <f t="array" ref="AC24">SUM(($C24="BHH")*($J24="Y")*$G24:$H24)</f>
        <v>0</v>
      </c>
      <c r="AD24" s="24">
        <f t="array" ref="AD24">SUM(($C24="GHH")*($J24="Y")*$G24:$H24)</f>
        <v>0</v>
      </c>
      <c r="AE24" s="24">
        <f t="array" ref="AE24">SUM(($C24="SOL")*($J24="Y")*$G24:$H24)</f>
        <v>0</v>
      </c>
    </row>
    <row r="25" spans="3:31" ht="13.5" customHeight="1" x14ac:dyDescent="0.25">
      <c r="C25" s="25" t="s">
        <v>14</v>
      </c>
      <c r="D25" s="40" t="s">
        <v>30</v>
      </c>
      <c r="E25" s="26" t="s">
        <v>34</v>
      </c>
      <c r="F25" s="26" t="s">
        <v>35</v>
      </c>
      <c r="G25" s="27">
        <v>19</v>
      </c>
      <c r="H25" s="27">
        <v>0</v>
      </c>
      <c r="I25" s="27">
        <v>0</v>
      </c>
      <c r="J25" s="84" t="s">
        <v>20</v>
      </c>
      <c r="K25" s="85"/>
      <c r="L25" s="43"/>
      <c r="O25" s="24">
        <f t="shared" si="10"/>
        <v>0</v>
      </c>
      <c r="P25" s="24">
        <f t="shared" si="11"/>
        <v>0</v>
      </c>
      <c r="Q25" s="24">
        <f t="shared" si="1"/>
        <v>19</v>
      </c>
      <c r="R25" s="24">
        <f t="shared" si="2"/>
        <v>0</v>
      </c>
      <c r="S25" s="24">
        <f t="shared" si="3"/>
        <v>0</v>
      </c>
      <c r="T25" s="24">
        <f t="shared" si="4"/>
        <v>0</v>
      </c>
      <c r="U25" s="24">
        <f t="shared" si="5"/>
        <v>0</v>
      </c>
      <c r="V25" s="24">
        <f t="shared" si="6"/>
        <v>0</v>
      </c>
      <c r="W25" s="24">
        <f t="shared" si="7"/>
        <v>0</v>
      </c>
      <c r="X25" s="24">
        <f t="shared" si="8"/>
        <v>0</v>
      </c>
      <c r="Y25" s="24">
        <f t="shared" si="9"/>
        <v>0</v>
      </c>
      <c r="Z25" s="24">
        <f t="shared" si="12"/>
        <v>0</v>
      </c>
      <c r="AA25" s="24">
        <f t="shared" si="13"/>
        <v>0</v>
      </c>
      <c r="AB25" s="24">
        <f t="shared" si="14"/>
        <v>0</v>
      </c>
      <c r="AC25" s="24">
        <f t="array" ref="AC25">SUM(($C25="BHH")*($J25="Y")*$G25:$H25)</f>
        <v>0</v>
      </c>
      <c r="AD25" s="24">
        <f t="array" ref="AD25">SUM(($C25="GHH")*($J25="Y")*$G25:$H25)</f>
        <v>0</v>
      </c>
      <c r="AE25" s="24">
        <f t="array" ref="AE25">SUM(($C25="SOL")*($J25="Y")*$G25:$H25)</f>
        <v>0</v>
      </c>
    </row>
    <row r="26" spans="3:31" ht="13.5" customHeight="1" x14ac:dyDescent="0.25">
      <c r="C26" s="38" t="s">
        <v>14</v>
      </c>
      <c r="D26" s="39" t="s">
        <v>30</v>
      </c>
      <c r="E26" s="40" t="s">
        <v>36</v>
      </c>
      <c r="F26" s="40" t="s">
        <v>37</v>
      </c>
      <c r="G26" s="41">
        <v>26</v>
      </c>
      <c r="H26" s="41">
        <v>0</v>
      </c>
      <c r="I26" s="41">
        <v>0</v>
      </c>
      <c r="J26" s="84" t="s">
        <v>20</v>
      </c>
      <c r="K26" s="85"/>
      <c r="L26" s="43"/>
      <c r="O26" s="24">
        <f t="shared" si="10"/>
        <v>0</v>
      </c>
      <c r="P26" s="24">
        <f t="shared" si="11"/>
        <v>0</v>
      </c>
      <c r="Q26" s="24">
        <f t="shared" si="1"/>
        <v>26</v>
      </c>
      <c r="R26" s="24">
        <f t="shared" si="2"/>
        <v>0</v>
      </c>
      <c r="S26" s="24">
        <f t="shared" si="3"/>
        <v>0</v>
      </c>
      <c r="T26" s="24">
        <f t="shared" si="4"/>
        <v>0</v>
      </c>
      <c r="U26" s="24">
        <f t="shared" si="5"/>
        <v>0</v>
      </c>
      <c r="V26" s="24">
        <f t="shared" si="6"/>
        <v>0</v>
      </c>
      <c r="W26" s="24">
        <f t="shared" si="7"/>
        <v>0</v>
      </c>
      <c r="X26" s="24">
        <f t="shared" si="8"/>
        <v>0</v>
      </c>
      <c r="Y26" s="24">
        <f t="shared" si="9"/>
        <v>0</v>
      </c>
      <c r="Z26" s="24">
        <f t="shared" si="12"/>
        <v>0</v>
      </c>
      <c r="AA26" s="24">
        <f t="shared" si="13"/>
        <v>0</v>
      </c>
      <c r="AB26" s="24">
        <f t="shared" si="14"/>
        <v>0</v>
      </c>
      <c r="AC26" s="24">
        <f t="array" ref="AC26">SUM(($C26="BHH")*($J26="Y")*$G26:$H26)</f>
        <v>0</v>
      </c>
      <c r="AD26" s="24">
        <f t="array" ref="AD26">SUM(($C26="GHH")*($J26="Y")*$G26:$H26)</f>
        <v>0</v>
      </c>
      <c r="AE26" s="24">
        <f t="array" ref="AE26">SUM(($C26="SOL")*($J26="Y")*$G26:$H26)</f>
        <v>0</v>
      </c>
    </row>
    <row r="27" spans="3:31" ht="13.5" customHeight="1" x14ac:dyDescent="0.25">
      <c r="C27" s="38" t="s">
        <v>15</v>
      </c>
      <c r="D27" s="39" t="s">
        <v>30</v>
      </c>
      <c r="E27" s="39">
        <v>4</v>
      </c>
      <c r="F27" s="39" t="s">
        <v>38</v>
      </c>
      <c r="G27" s="27">
        <v>9</v>
      </c>
      <c r="H27" s="44">
        <v>0</v>
      </c>
      <c r="I27" s="44">
        <v>0</v>
      </c>
      <c r="J27" s="84" t="s">
        <v>20</v>
      </c>
      <c r="K27" s="85"/>
      <c r="L27" s="43" t="s">
        <v>39</v>
      </c>
      <c r="O27" s="24">
        <f t="shared" si="10"/>
        <v>0</v>
      </c>
      <c r="P27" s="24">
        <f t="shared" si="11"/>
        <v>0</v>
      </c>
      <c r="Q27" s="24">
        <f t="shared" si="1"/>
        <v>0</v>
      </c>
      <c r="R27" s="24">
        <f t="shared" si="2"/>
        <v>9</v>
      </c>
      <c r="S27" s="24">
        <f t="shared" si="3"/>
        <v>0</v>
      </c>
      <c r="T27" s="24">
        <f t="shared" si="4"/>
        <v>0</v>
      </c>
      <c r="U27" s="24">
        <f t="shared" si="5"/>
        <v>0</v>
      </c>
      <c r="V27" s="24">
        <f t="shared" si="6"/>
        <v>0</v>
      </c>
      <c r="W27" s="24">
        <f t="shared" si="7"/>
        <v>0</v>
      </c>
      <c r="X27" s="24">
        <f t="shared" si="8"/>
        <v>0</v>
      </c>
      <c r="Y27" s="24">
        <f t="shared" si="9"/>
        <v>0</v>
      </c>
      <c r="Z27" s="24">
        <f t="shared" si="12"/>
        <v>0</v>
      </c>
      <c r="AA27" s="24">
        <f t="shared" si="13"/>
        <v>0</v>
      </c>
      <c r="AB27" s="24">
        <f t="shared" si="14"/>
        <v>0</v>
      </c>
      <c r="AC27" s="24">
        <f t="array" ref="AC27">SUM(($C27="BHH")*($J27="Y")*$G27:$H27)</f>
        <v>0</v>
      </c>
      <c r="AD27" s="24">
        <f t="array" ref="AD27">SUM(($C27="GHH")*($J27="Y")*$G27:$H27)</f>
        <v>0</v>
      </c>
      <c r="AE27" s="24">
        <f t="array" ref="AE27">SUM(($C27="SOL")*($J27="Y")*$G27:$H27)</f>
        <v>0</v>
      </c>
    </row>
    <row r="28" spans="3:31" ht="13.5" customHeight="1" x14ac:dyDescent="0.25">
      <c r="C28" s="42" t="s">
        <v>15</v>
      </c>
      <c r="D28" s="39" t="s">
        <v>30</v>
      </c>
      <c r="E28" s="40">
        <v>5</v>
      </c>
      <c r="F28" s="40" t="s">
        <v>40</v>
      </c>
      <c r="G28" s="41">
        <v>22</v>
      </c>
      <c r="H28" s="41">
        <v>0</v>
      </c>
      <c r="I28" s="41">
        <v>0</v>
      </c>
      <c r="J28" s="84" t="s">
        <v>20</v>
      </c>
      <c r="K28" s="85"/>
      <c r="L28" s="43"/>
      <c r="O28" s="24">
        <f t="shared" si="10"/>
        <v>0</v>
      </c>
      <c r="P28" s="24">
        <f t="shared" si="11"/>
        <v>0</v>
      </c>
      <c r="Q28" s="24">
        <f t="shared" si="1"/>
        <v>0</v>
      </c>
      <c r="R28" s="24">
        <f t="shared" si="2"/>
        <v>22</v>
      </c>
      <c r="S28" s="24">
        <f t="shared" si="3"/>
        <v>0</v>
      </c>
      <c r="T28" s="24">
        <f t="shared" si="4"/>
        <v>0</v>
      </c>
      <c r="U28" s="24">
        <f t="shared" si="5"/>
        <v>0</v>
      </c>
      <c r="V28" s="24">
        <f t="shared" si="6"/>
        <v>0</v>
      </c>
      <c r="W28" s="24">
        <f t="shared" si="7"/>
        <v>0</v>
      </c>
      <c r="X28" s="24">
        <f t="shared" si="8"/>
        <v>0</v>
      </c>
      <c r="Y28" s="24">
        <f t="shared" si="9"/>
        <v>0</v>
      </c>
      <c r="Z28" s="24">
        <f t="shared" si="12"/>
        <v>0</v>
      </c>
      <c r="AA28" s="24">
        <f t="shared" si="13"/>
        <v>0</v>
      </c>
      <c r="AB28" s="24">
        <f t="shared" si="14"/>
        <v>0</v>
      </c>
      <c r="AC28" s="24">
        <f t="array" ref="AC28">SUM(($C28="BHH")*($J28="Y")*$G28:$H28)</f>
        <v>0</v>
      </c>
      <c r="AD28" s="24">
        <f t="array" ref="AD28">SUM(($C28="GHH")*($J28="Y")*$G28:$H28)</f>
        <v>0</v>
      </c>
      <c r="AE28" s="24">
        <f t="array" ref="AE28">SUM(($C28="SOL")*($J28="Y")*$G28:$H28)</f>
        <v>0</v>
      </c>
    </row>
    <row r="29" spans="3:31" ht="13.5" customHeight="1" x14ac:dyDescent="0.25">
      <c r="C29" s="42" t="s">
        <v>15</v>
      </c>
      <c r="D29" s="40" t="s">
        <v>30</v>
      </c>
      <c r="E29" s="40" t="s">
        <v>41</v>
      </c>
      <c r="F29" s="40" t="s">
        <v>42</v>
      </c>
      <c r="G29" s="41">
        <v>12</v>
      </c>
      <c r="H29" s="41">
        <v>0</v>
      </c>
      <c r="I29" s="41">
        <v>0</v>
      </c>
      <c r="J29" s="84" t="s">
        <v>20</v>
      </c>
      <c r="K29" s="85"/>
      <c r="L29" s="43"/>
      <c r="O29" s="24">
        <f t="shared" si="10"/>
        <v>0</v>
      </c>
      <c r="P29" s="24">
        <f t="shared" si="11"/>
        <v>0</v>
      </c>
      <c r="Q29" s="24">
        <f t="shared" si="1"/>
        <v>0</v>
      </c>
      <c r="R29" s="24">
        <f t="shared" si="2"/>
        <v>12</v>
      </c>
      <c r="S29" s="24">
        <f t="shared" si="3"/>
        <v>0</v>
      </c>
      <c r="T29" s="24">
        <f t="shared" si="4"/>
        <v>0</v>
      </c>
      <c r="U29" s="24">
        <f t="shared" si="5"/>
        <v>0</v>
      </c>
      <c r="V29" s="24">
        <f t="shared" si="6"/>
        <v>0</v>
      </c>
      <c r="W29" s="24">
        <f t="shared" si="7"/>
        <v>0</v>
      </c>
      <c r="X29" s="24">
        <f t="shared" si="8"/>
        <v>0</v>
      </c>
      <c r="Y29" s="24">
        <f t="shared" si="9"/>
        <v>0</v>
      </c>
      <c r="Z29" s="24">
        <f t="shared" si="12"/>
        <v>0</v>
      </c>
      <c r="AA29" s="24">
        <f t="shared" si="13"/>
        <v>0</v>
      </c>
      <c r="AB29" s="24">
        <f t="shared" si="14"/>
        <v>0</v>
      </c>
      <c r="AC29" s="24">
        <f t="array" ref="AC29">SUM(($C29="BHH")*($J29="Y")*$G29:$H29)</f>
        <v>0</v>
      </c>
      <c r="AD29" s="24">
        <f t="array" ref="AD29">SUM(($C29="GHH")*($J29="Y")*$G29:$H29)</f>
        <v>0</v>
      </c>
      <c r="AE29" s="24">
        <f t="array" ref="AE29">SUM(($C29="SOL")*($J29="Y")*$G29:$H29)</f>
        <v>0</v>
      </c>
    </row>
    <row r="30" spans="3:31" ht="13.5" customHeight="1" x14ac:dyDescent="0.25">
      <c r="C30" s="42" t="s">
        <v>14</v>
      </c>
      <c r="D30" s="40" t="s">
        <v>30</v>
      </c>
      <c r="E30" s="40" t="s">
        <v>41</v>
      </c>
      <c r="F30" s="40" t="s">
        <v>43</v>
      </c>
      <c r="G30" s="41">
        <v>18</v>
      </c>
      <c r="H30" s="41">
        <v>0</v>
      </c>
      <c r="I30" s="41">
        <v>0</v>
      </c>
      <c r="J30" s="84" t="s">
        <v>20</v>
      </c>
      <c r="K30" s="85"/>
      <c r="L30" s="43" t="s">
        <v>44</v>
      </c>
      <c r="O30" s="24">
        <f t="shared" si="10"/>
        <v>0</v>
      </c>
      <c r="P30" s="24">
        <f t="shared" si="11"/>
        <v>0</v>
      </c>
      <c r="Q30" s="24">
        <f t="shared" si="1"/>
        <v>18</v>
      </c>
      <c r="R30" s="24">
        <f t="shared" si="2"/>
        <v>0</v>
      </c>
      <c r="S30" s="24">
        <f t="shared" si="3"/>
        <v>0</v>
      </c>
      <c r="T30" s="24">
        <f t="shared" si="4"/>
        <v>0</v>
      </c>
      <c r="U30" s="24">
        <f t="shared" si="5"/>
        <v>0</v>
      </c>
      <c r="V30" s="24">
        <f t="shared" si="6"/>
        <v>0</v>
      </c>
      <c r="W30" s="24">
        <f t="shared" si="7"/>
        <v>0</v>
      </c>
      <c r="X30" s="24">
        <f t="shared" si="8"/>
        <v>0</v>
      </c>
      <c r="Y30" s="24">
        <f t="shared" si="9"/>
        <v>0</v>
      </c>
      <c r="Z30" s="24">
        <f t="shared" si="12"/>
        <v>0</v>
      </c>
      <c r="AA30" s="24">
        <f t="shared" si="13"/>
        <v>0</v>
      </c>
      <c r="AB30" s="24">
        <f t="shared" si="14"/>
        <v>0</v>
      </c>
      <c r="AC30" s="24">
        <f t="array" ref="AC30">SUM(($C30="BHH")*($J30="Y")*$G30:$H30)</f>
        <v>0</v>
      </c>
      <c r="AD30" s="24">
        <f t="array" ref="AD30">SUM(($C30="GHH")*($J30="Y")*$G30:$H30)</f>
        <v>0</v>
      </c>
      <c r="AE30" s="24">
        <f t="array" ref="AE30">SUM(($C30="SOL")*($J30="Y")*$G30:$H30)</f>
        <v>0</v>
      </c>
    </row>
    <row r="31" spans="3:31" ht="13.5" customHeight="1" x14ac:dyDescent="0.25">
      <c r="C31" s="42" t="s">
        <v>14</v>
      </c>
      <c r="D31" s="39" t="s">
        <v>45</v>
      </c>
      <c r="E31" s="40" t="s">
        <v>46</v>
      </c>
      <c r="F31" s="40"/>
      <c r="G31" s="41">
        <v>7</v>
      </c>
      <c r="H31" s="41">
        <v>0</v>
      </c>
      <c r="I31" s="41">
        <v>0</v>
      </c>
      <c r="J31" s="84" t="s">
        <v>20</v>
      </c>
      <c r="K31" s="85"/>
      <c r="L31" s="43"/>
      <c r="O31" s="24">
        <f>(SUMIF(J31,"Y",G31))</f>
        <v>0</v>
      </c>
      <c r="P31" s="24">
        <f>(SUMIF(J31,"Y",H31))+(SUMIF(J31,"Y",G31))</f>
        <v>0</v>
      </c>
      <c r="Q31" s="24">
        <f t="shared" si="1"/>
        <v>7</v>
      </c>
      <c r="R31" s="24">
        <f t="shared" si="2"/>
        <v>0</v>
      </c>
      <c r="S31" s="24">
        <f t="shared" si="3"/>
        <v>0</v>
      </c>
      <c r="T31" s="24">
        <f t="shared" si="4"/>
        <v>0</v>
      </c>
      <c r="U31" s="24">
        <f t="shared" si="5"/>
        <v>0</v>
      </c>
      <c r="V31" s="24">
        <f t="shared" si="6"/>
        <v>0</v>
      </c>
      <c r="W31" s="24">
        <f t="shared" si="7"/>
        <v>0</v>
      </c>
      <c r="X31" s="24">
        <f t="shared" si="8"/>
        <v>0</v>
      </c>
      <c r="Y31" s="24">
        <f t="shared" si="9"/>
        <v>0</v>
      </c>
      <c r="Z31" s="24">
        <f t="shared" si="12"/>
        <v>0</v>
      </c>
      <c r="AA31" s="24">
        <f t="shared" si="13"/>
        <v>0</v>
      </c>
      <c r="AB31" s="24">
        <f t="shared" si="14"/>
        <v>0</v>
      </c>
      <c r="AC31" s="24">
        <f t="array" ref="AC31">SUM(($C31="BHH")*($J31="Y")*$G31:$H31)</f>
        <v>0</v>
      </c>
      <c r="AD31" s="24">
        <f t="array" ref="AD31">SUM(($C31="GHH")*($J31="Y")*$G31:$H31)</f>
        <v>0</v>
      </c>
      <c r="AE31" s="24">
        <f t="array" ref="AE31">SUM(($C31="SOL")*($J31="Y")*$G31:$H31)</f>
        <v>0</v>
      </c>
    </row>
    <row r="32" spans="3:31" ht="13.5" customHeight="1" x14ac:dyDescent="0.25">
      <c r="C32" s="38" t="s">
        <v>14</v>
      </c>
      <c r="D32" s="39" t="s">
        <v>45</v>
      </c>
      <c r="E32" s="39">
        <v>14</v>
      </c>
      <c r="F32" s="39">
        <v>14</v>
      </c>
      <c r="G32" s="27">
        <v>14</v>
      </c>
      <c r="H32" s="44">
        <v>0</v>
      </c>
      <c r="I32" s="44">
        <v>0</v>
      </c>
      <c r="J32" s="84" t="s">
        <v>20</v>
      </c>
      <c r="K32" s="85"/>
      <c r="L32" s="28"/>
      <c r="O32" s="24">
        <f t="shared" ref="O32:O39" si="15">(SUMIF(J32,"Y",G32))</f>
        <v>0</v>
      </c>
      <c r="P32" s="24">
        <f t="shared" ref="P32:P39" si="16">(SUMIF(J32,"Y",H32))+(SUMIF(J32,"Y",G32))</f>
        <v>0</v>
      </c>
      <c r="Q32" s="24">
        <f t="shared" si="1"/>
        <v>14</v>
      </c>
      <c r="R32" s="24">
        <f t="shared" si="2"/>
        <v>0</v>
      </c>
      <c r="S32" s="24">
        <f t="shared" si="3"/>
        <v>0</v>
      </c>
      <c r="T32" s="24">
        <f t="shared" si="4"/>
        <v>0</v>
      </c>
      <c r="U32" s="24">
        <f t="shared" si="5"/>
        <v>0</v>
      </c>
      <c r="V32" s="24">
        <f t="shared" si="6"/>
        <v>0</v>
      </c>
      <c r="W32" s="24">
        <f t="shared" si="7"/>
        <v>0</v>
      </c>
      <c r="X32" s="24">
        <f t="shared" si="8"/>
        <v>0</v>
      </c>
      <c r="Y32" s="24">
        <f t="shared" si="9"/>
        <v>0</v>
      </c>
      <c r="Z32" s="24">
        <f t="shared" si="12"/>
        <v>0</v>
      </c>
      <c r="AA32" s="24">
        <f t="shared" si="13"/>
        <v>0</v>
      </c>
      <c r="AB32" s="24">
        <f t="shared" si="14"/>
        <v>0</v>
      </c>
      <c r="AC32" s="24">
        <f t="array" ref="AC32">SUM(($C32="BHH")*($J32="Y")*$G32:$H32)</f>
        <v>0</v>
      </c>
      <c r="AD32" s="24">
        <f t="array" ref="AD32">SUM(($C32="GHH")*($J32="Y")*$G32:$H32)</f>
        <v>0</v>
      </c>
      <c r="AE32" s="24">
        <f t="array" ref="AE32">SUM(($C32="SOL")*($J32="Y")*$G32:$H32)</f>
        <v>0</v>
      </c>
    </row>
    <row r="33" spans="3:31" ht="13.5" customHeight="1" x14ac:dyDescent="0.25">
      <c r="C33" s="38" t="s">
        <v>14</v>
      </c>
      <c r="D33" s="39" t="s">
        <v>45</v>
      </c>
      <c r="E33" s="39">
        <v>15</v>
      </c>
      <c r="F33" s="39">
        <v>15</v>
      </c>
      <c r="G33" s="27">
        <v>0</v>
      </c>
      <c r="H33" s="44">
        <v>0</v>
      </c>
      <c r="I33" s="44">
        <v>0</v>
      </c>
      <c r="J33" s="84" t="s">
        <v>20</v>
      </c>
      <c r="K33" s="85"/>
      <c r="L33" s="28"/>
      <c r="O33" s="24">
        <f t="shared" si="15"/>
        <v>0</v>
      </c>
      <c r="P33" s="24">
        <f t="shared" si="16"/>
        <v>0</v>
      </c>
      <c r="Q33" s="24">
        <f t="shared" si="1"/>
        <v>0</v>
      </c>
      <c r="R33" s="24">
        <f t="shared" si="2"/>
        <v>0</v>
      </c>
      <c r="S33" s="24">
        <f t="shared" si="3"/>
        <v>0</v>
      </c>
      <c r="T33" s="24">
        <f t="shared" si="4"/>
        <v>0</v>
      </c>
      <c r="U33" s="24">
        <f t="shared" si="5"/>
        <v>0</v>
      </c>
      <c r="V33" s="24">
        <f t="shared" si="6"/>
        <v>0</v>
      </c>
      <c r="W33" s="24">
        <f t="shared" si="7"/>
        <v>0</v>
      </c>
      <c r="X33" s="24">
        <f t="shared" si="8"/>
        <v>0</v>
      </c>
      <c r="Y33" s="24">
        <f t="shared" si="9"/>
        <v>0</v>
      </c>
      <c r="Z33" s="24">
        <f t="shared" si="12"/>
        <v>0</v>
      </c>
      <c r="AA33" s="24">
        <f t="shared" si="13"/>
        <v>0</v>
      </c>
      <c r="AB33" s="24">
        <f t="shared" si="14"/>
        <v>0</v>
      </c>
      <c r="AC33" s="24">
        <f t="array" ref="AC33">SUM(($C33="BHH")*($J33="Y")*$G33:$H33)</f>
        <v>0</v>
      </c>
      <c r="AD33" s="24">
        <f t="array" ref="AD33">SUM(($C33="GHH")*($J33="Y")*$G33:$H33)</f>
        <v>0</v>
      </c>
      <c r="AE33" s="24">
        <f t="array" ref="AE33">SUM(($C33="SOL")*($J33="Y")*$G33:$H33)</f>
        <v>0</v>
      </c>
    </row>
    <row r="34" spans="3:31" ht="13.5" customHeight="1" x14ac:dyDescent="0.25">
      <c r="C34" s="42" t="s">
        <v>14</v>
      </c>
      <c r="D34" s="40" t="s">
        <v>45</v>
      </c>
      <c r="E34" s="40">
        <v>16</v>
      </c>
      <c r="F34" s="40">
        <v>16</v>
      </c>
      <c r="G34" s="41">
        <v>18</v>
      </c>
      <c r="H34" s="41">
        <v>0</v>
      </c>
      <c r="I34" s="41">
        <v>0</v>
      </c>
      <c r="J34" s="84" t="s">
        <v>20</v>
      </c>
      <c r="K34" s="85"/>
      <c r="L34" s="43"/>
      <c r="O34" s="24">
        <f t="shared" si="15"/>
        <v>0</v>
      </c>
      <c r="P34" s="24">
        <f t="shared" si="16"/>
        <v>0</v>
      </c>
      <c r="Q34" s="24">
        <f t="shared" si="1"/>
        <v>18</v>
      </c>
      <c r="R34" s="24">
        <f t="shared" si="2"/>
        <v>0</v>
      </c>
      <c r="S34" s="24">
        <f t="shared" si="3"/>
        <v>0</v>
      </c>
      <c r="T34" s="24">
        <f t="shared" si="4"/>
        <v>0</v>
      </c>
      <c r="U34" s="24">
        <f t="shared" si="5"/>
        <v>0</v>
      </c>
      <c r="V34" s="24">
        <f t="shared" si="6"/>
        <v>0</v>
      </c>
      <c r="W34" s="24">
        <f t="shared" si="7"/>
        <v>0</v>
      </c>
      <c r="X34" s="24">
        <f t="shared" si="8"/>
        <v>0</v>
      </c>
      <c r="Y34" s="24">
        <f t="shared" si="9"/>
        <v>0</v>
      </c>
      <c r="Z34" s="24">
        <f t="shared" si="12"/>
        <v>0</v>
      </c>
      <c r="AA34" s="24">
        <f t="shared" si="13"/>
        <v>0</v>
      </c>
      <c r="AB34" s="24">
        <f t="shared" si="14"/>
        <v>0</v>
      </c>
      <c r="AC34" s="24">
        <f t="array" ref="AC34">SUM(($C34="BHH")*($J34="Y")*$G34:$H34)</f>
        <v>0</v>
      </c>
      <c r="AD34" s="24">
        <f t="array" ref="AD34">SUM(($C34="GHH")*($J34="Y")*$G34:$H34)</f>
        <v>0</v>
      </c>
      <c r="AE34" s="24">
        <f t="array" ref="AE34">SUM(($C34="SOL")*($J34="Y")*$G34:$H34)</f>
        <v>0</v>
      </c>
    </row>
    <row r="35" spans="3:31" ht="13.5" customHeight="1" x14ac:dyDescent="0.25">
      <c r="C35" s="42" t="s">
        <v>14</v>
      </c>
      <c r="D35" s="40" t="s">
        <v>45</v>
      </c>
      <c r="E35" s="40" t="s">
        <v>47</v>
      </c>
      <c r="F35" s="40"/>
      <c r="G35" s="41">
        <v>4</v>
      </c>
      <c r="H35" s="41">
        <v>0</v>
      </c>
      <c r="I35" s="41">
        <v>0</v>
      </c>
      <c r="J35" s="84" t="s">
        <v>20</v>
      </c>
      <c r="K35" s="85"/>
      <c r="L35" s="43"/>
      <c r="O35" s="24">
        <f t="shared" si="15"/>
        <v>0</v>
      </c>
      <c r="P35" s="24">
        <f t="shared" si="16"/>
        <v>0</v>
      </c>
      <c r="Q35" s="24">
        <f t="shared" si="1"/>
        <v>4</v>
      </c>
      <c r="R35" s="24">
        <f t="shared" si="2"/>
        <v>0</v>
      </c>
      <c r="S35" s="24">
        <f t="shared" si="3"/>
        <v>0</v>
      </c>
      <c r="T35" s="24">
        <f t="shared" si="4"/>
        <v>0</v>
      </c>
      <c r="U35" s="24">
        <f t="shared" si="5"/>
        <v>0</v>
      </c>
      <c r="V35" s="24">
        <f t="shared" si="6"/>
        <v>0</v>
      </c>
      <c r="W35" s="24">
        <f t="shared" si="7"/>
        <v>0</v>
      </c>
      <c r="X35" s="24">
        <f t="shared" si="8"/>
        <v>0</v>
      </c>
      <c r="Y35" s="24">
        <f t="shared" si="9"/>
        <v>0</v>
      </c>
      <c r="Z35" s="24">
        <f t="shared" si="12"/>
        <v>0</v>
      </c>
      <c r="AA35" s="24">
        <f t="shared" si="13"/>
        <v>0</v>
      </c>
      <c r="AB35" s="24">
        <f t="shared" si="14"/>
        <v>0</v>
      </c>
      <c r="AC35" s="24">
        <f t="array" ref="AC35">SUM(($C35="BHH")*($J35="Y")*$G35:$H35)</f>
        <v>0</v>
      </c>
      <c r="AD35" s="24">
        <f t="array" ref="AD35">SUM(($C35="GHH")*($J35="Y")*$G35:$H35)</f>
        <v>0</v>
      </c>
      <c r="AE35" s="24">
        <f t="array" ref="AE35">SUM(($C35="SOL")*($J35="Y")*$G35:$H35)</f>
        <v>0</v>
      </c>
    </row>
    <row r="36" spans="3:31" ht="13.5" customHeight="1" x14ac:dyDescent="0.25">
      <c r="C36" s="38" t="s">
        <v>14</v>
      </c>
      <c r="D36" s="39" t="s">
        <v>45</v>
      </c>
      <c r="E36" s="40" t="s">
        <v>48</v>
      </c>
      <c r="F36" s="40" t="s">
        <v>49</v>
      </c>
      <c r="G36" s="41">
        <v>32</v>
      </c>
      <c r="H36" s="41">
        <v>0</v>
      </c>
      <c r="I36" s="41">
        <v>0</v>
      </c>
      <c r="J36" s="84" t="s">
        <v>20</v>
      </c>
      <c r="K36" s="85"/>
      <c r="L36" s="43" t="s">
        <v>50</v>
      </c>
      <c r="O36" s="24">
        <f t="shared" si="15"/>
        <v>0</v>
      </c>
      <c r="P36" s="24">
        <f t="shared" si="16"/>
        <v>0</v>
      </c>
      <c r="Q36" s="24">
        <f t="shared" si="1"/>
        <v>32</v>
      </c>
      <c r="R36" s="24">
        <f t="shared" si="2"/>
        <v>0</v>
      </c>
      <c r="S36" s="24">
        <f t="shared" si="3"/>
        <v>0</v>
      </c>
      <c r="T36" s="24">
        <f t="shared" si="4"/>
        <v>0</v>
      </c>
      <c r="U36" s="24">
        <f t="shared" si="5"/>
        <v>0</v>
      </c>
      <c r="V36" s="24">
        <f t="shared" si="6"/>
        <v>0</v>
      </c>
      <c r="W36" s="24">
        <f t="shared" si="7"/>
        <v>0</v>
      </c>
      <c r="X36" s="24">
        <f t="shared" si="8"/>
        <v>0</v>
      </c>
      <c r="Y36" s="24">
        <f t="shared" si="9"/>
        <v>0</v>
      </c>
      <c r="Z36" s="24">
        <f t="shared" si="12"/>
        <v>0</v>
      </c>
      <c r="AA36" s="24">
        <f t="shared" si="13"/>
        <v>0</v>
      </c>
      <c r="AB36" s="24">
        <f t="shared" si="14"/>
        <v>0</v>
      </c>
      <c r="AC36" s="24">
        <f t="array" ref="AC36">SUM(($C36="BHH")*($J36="Y")*$G36:$H36)</f>
        <v>0</v>
      </c>
      <c r="AD36" s="24">
        <f t="array" ref="AD36">SUM(($C36="GHH")*($J36="Y")*$G36:$H36)</f>
        <v>0</v>
      </c>
      <c r="AE36" s="24">
        <f t="array" ref="AE36">SUM(($C36="SOL")*($J36="Y")*$G36:$H36)</f>
        <v>0</v>
      </c>
    </row>
    <row r="37" spans="3:31" ht="13.5" customHeight="1" x14ac:dyDescent="0.25">
      <c r="C37" s="42" t="s">
        <v>14</v>
      </c>
      <c r="D37" s="40" t="s">
        <v>45</v>
      </c>
      <c r="E37" s="40" t="s">
        <v>51</v>
      </c>
      <c r="F37" s="40" t="s">
        <v>51</v>
      </c>
      <c r="G37" s="41">
        <v>12</v>
      </c>
      <c r="H37" s="41">
        <v>0</v>
      </c>
      <c r="I37" s="41">
        <v>0</v>
      </c>
      <c r="J37" s="84" t="s">
        <v>20</v>
      </c>
      <c r="K37" s="85"/>
      <c r="L37" s="43" t="s">
        <v>52</v>
      </c>
      <c r="O37" s="24">
        <f t="shared" si="15"/>
        <v>0</v>
      </c>
      <c r="P37" s="24">
        <f t="shared" si="16"/>
        <v>0</v>
      </c>
      <c r="Q37" s="24">
        <f t="shared" si="1"/>
        <v>12</v>
      </c>
      <c r="R37" s="24">
        <f t="shared" si="2"/>
        <v>0</v>
      </c>
      <c r="S37" s="24">
        <f t="shared" si="3"/>
        <v>0</v>
      </c>
      <c r="T37" s="24">
        <f t="shared" si="4"/>
        <v>0</v>
      </c>
      <c r="U37" s="24">
        <f t="shared" si="5"/>
        <v>0</v>
      </c>
      <c r="V37" s="24">
        <f t="shared" si="6"/>
        <v>0</v>
      </c>
      <c r="W37" s="24">
        <f t="shared" si="7"/>
        <v>0</v>
      </c>
      <c r="X37" s="24">
        <f t="shared" si="8"/>
        <v>0</v>
      </c>
      <c r="Y37" s="24">
        <f t="shared" si="9"/>
        <v>0</v>
      </c>
      <c r="Z37" s="24">
        <f t="shared" si="12"/>
        <v>0</v>
      </c>
      <c r="AA37" s="24">
        <f t="shared" si="13"/>
        <v>0</v>
      </c>
      <c r="AB37" s="24">
        <f t="shared" si="14"/>
        <v>0</v>
      </c>
      <c r="AC37" s="24">
        <f t="array" ref="AC37">SUM(($C37="BHH")*($J37="Y")*$G37:$H37)</f>
        <v>0</v>
      </c>
      <c r="AD37" s="24">
        <f t="array" ref="AD37">SUM(($C37="GHH")*($J37="Y")*$G37:$H37)</f>
        <v>0</v>
      </c>
      <c r="AE37" s="24">
        <f t="array" ref="AE37">SUM(($C37="SOL")*($J37="Y")*$G37:$H37)</f>
        <v>0</v>
      </c>
    </row>
    <row r="38" spans="3:31" ht="13.5" customHeight="1" x14ac:dyDescent="0.25">
      <c r="C38" s="42" t="s">
        <v>15</v>
      </c>
      <c r="D38" s="40" t="s">
        <v>45</v>
      </c>
      <c r="E38" s="40" t="s">
        <v>53</v>
      </c>
      <c r="F38" s="40" t="s">
        <v>53</v>
      </c>
      <c r="G38" s="41">
        <v>16</v>
      </c>
      <c r="H38" s="41">
        <v>0</v>
      </c>
      <c r="I38" s="41">
        <v>0</v>
      </c>
      <c r="J38" s="84" t="s">
        <v>20</v>
      </c>
      <c r="K38" s="85"/>
      <c r="L38" s="43"/>
      <c r="O38" s="24">
        <f t="shared" si="15"/>
        <v>0</v>
      </c>
      <c r="P38" s="24">
        <f t="shared" si="16"/>
        <v>0</v>
      </c>
      <c r="Q38" s="24">
        <f t="shared" si="1"/>
        <v>0</v>
      </c>
      <c r="R38" s="24">
        <f t="shared" si="2"/>
        <v>16</v>
      </c>
      <c r="S38" s="24">
        <f t="shared" si="3"/>
        <v>0</v>
      </c>
      <c r="T38" s="24">
        <f t="shared" si="4"/>
        <v>0</v>
      </c>
      <c r="U38" s="24">
        <f t="shared" si="5"/>
        <v>0</v>
      </c>
      <c r="V38" s="24">
        <f t="shared" si="6"/>
        <v>0</v>
      </c>
      <c r="W38" s="24">
        <f t="shared" si="7"/>
        <v>0</v>
      </c>
      <c r="X38" s="24">
        <f t="shared" si="8"/>
        <v>0</v>
      </c>
      <c r="Y38" s="24">
        <f t="shared" si="9"/>
        <v>0</v>
      </c>
      <c r="Z38" s="24">
        <f t="shared" si="12"/>
        <v>0</v>
      </c>
      <c r="AA38" s="24">
        <f t="shared" si="13"/>
        <v>0</v>
      </c>
      <c r="AB38" s="24">
        <f t="shared" si="14"/>
        <v>0</v>
      </c>
      <c r="AC38" s="24">
        <f t="array" ref="AC38">SUM(($C38="BHH")*($J38="Y")*$G38:$H38)</f>
        <v>0</v>
      </c>
      <c r="AD38" s="24">
        <f t="array" ref="AD38">SUM(($C38="GHH")*($J38="Y")*$G38:$H38)</f>
        <v>0</v>
      </c>
      <c r="AE38" s="24">
        <f t="array" ref="AE38">SUM(($C38="SOL")*($J38="Y")*$G38:$H38)</f>
        <v>0</v>
      </c>
    </row>
    <row r="39" spans="3:31" ht="13.5" customHeight="1" thickBot="1" x14ac:dyDescent="0.3">
      <c r="C39" s="45" t="s">
        <v>15</v>
      </c>
      <c r="D39" s="46" t="s">
        <v>45</v>
      </c>
      <c r="E39" s="47" t="s">
        <v>54</v>
      </c>
      <c r="F39" s="47" t="s">
        <v>55</v>
      </c>
      <c r="G39" s="48">
        <v>12</v>
      </c>
      <c r="H39" s="48">
        <v>0</v>
      </c>
      <c r="I39" s="48">
        <v>0</v>
      </c>
      <c r="J39" s="86" t="s">
        <v>20</v>
      </c>
      <c r="K39" s="87"/>
      <c r="L39" s="49" t="s">
        <v>52</v>
      </c>
      <c r="O39" s="24">
        <f t="shared" si="15"/>
        <v>0</v>
      </c>
      <c r="P39" s="24">
        <f t="shared" si="16"/>
        <v>0</v>
      </c>
      <c r="Q39" s="24">
        <f t="shared" si="1"/>
        <v>0</v>
      </c>
      <c r="R39" s="24">
        <f t="shared" si="2"/>
        <v>12</v>
      </c>
      <c r="S39" s="24">
        <f t="shared" si="3"/>
        <v>0</v>
      </c>
      <c r="T39" s="24">
        <f t="shared" si="4"/>
        <v>0</v>
      </c>
      <c r="U39" s="24">
        <f t="shared" si="5"/>
        <v>0</v>
      </c>
      <c r="V39" s="24">
        <f t="shared" si="6"/>
        <v>0</v>
      </c>
      <c r="W39" s="24">
        <f t="shared" si="7"/>
        <v>0</v>
      </c>
      <c r="X39" s="24">
        <f t="shared" si="8"/>
        <v>0</v>
      </c>
      <c r="Y39" s="24">
        <f t="shared" si="9"/>
        <v>0</v>
      </c>
      <c r="Z39" s="24">
        <f t="shared" si="12"/>
        <v>0</v>
      </c>
      <c r="AA39" s="24">
        <f t="shared" si="13"/>
        <v>0</v>
      </c>
      <c r="AB39" s="24">
        <f t="shared" si="14"/>
        <v>0</v>
      </c>
      <c r="AC39" s="24">
        <f t="array" ref="AC39">SUM(($C39="BHH")*($J39="Y")*$G39:$H39)</f>
        <v>0</v>
      </c>
      <c r="AD39" s="24">
        <f t="array" ref="AD39">SUM(($C39="GHH")*($J39="Y")*$G39:$H39)</f>
        <v>0</v>
      </c>
      <c r="AE39" s="24">
        <f t="array" ref="AE39">SUM(($C39="SOL")*($J39="Y")*$G39:$H39)</f>
        <v>0</v>
      </c>
    </row>
    <row r="40" spans="3:31" ht="2.4500000000000002" customHeight="1" thickBot="1" x14ac:dyDescent="0.3">
      <c r="C40" s="33"/>
      <c r="D40" s="33"/>
      <c r="E40" s="33"/>
      <c r="F40" s="33"/>
      <c r="G40" s="34"/>
      <c r="H40" s="34"/>
      <c r="I40" s="34"/>
      <c r="J40" s="34"/>
      <c r="K40" s="34"/>
      <c r="L40" s="34"/>
    </row>
    <row r="41" spans="3:31" ht="13.5" customHeight="1" thickBot="1" x14ac:dyDescent="0.3">
      <c r="C41" s="80" t="s">
        <v>26</v>
      </c>
      <c r="D41" s="81"/>
      <c r="E41" s="81"/>
      <c r="F41" s="81"/>
      <c r="G41" s="35">
        <f>SUM(G21:G39)</f>
        <v>279</v>
      </c>
      <c r="H41" s="35">
        <f>SUM(H21:H39)</f>
        <v>0</v>
      </c>
      <c r="I41" s="35">
        <f>SUM(I21:I39)</f>
        <v>0</v>
      </c>
      <c r="J41" s="35">
        <f>O41</f>
        <v>36</v>
      </c>
      <c r="K41" s="35">
        <f>P41</f>
        <v>36</v>
      </c>
      <c r="L41" s="36"/>
      <c r="O41" s="24">
        <f>SUM(O21:O39)</f>
        <v>36</v>
      </c>
      <c r="P41" s="24">
        <f>SUM(P21:P39)</f>
        <v>36</v>
      </c>
      <c r="Q41" s="24">
        <f t="shared" ref="Q41:AE41" si="17">SUM(Q21:Q39)</f>
        <v>187</v>
      </c>
      <c r="R41" s="24">
        <f t="shared" si="17"/>
        <v>92</v>
      </c>
      <c r="S41" s="24">
        <f t="shared" si="17"/>
        <v>0</v>
      </c>
      <c r="T41" s="24">
        <f t="shared" si="17"/>
        <v>0</v>
      </c>
      <c r="U41" s="24">
        <f t="shared" si="17"/>
        <v>0</v>
      </c>
      <c r="V41" s="24">
        <f t="shared" si="17"/>
        <v>0</v>
      </c>
      <c r="W41" s="24">
        <f t="shared" si="17"/>
        <v>0</v>
      </c>
      <c r="X41" s="24">
        <f t="shared" si="17"/>
        <v>0</v>
      </c>
      <c r="Y41" s="24">
        <f t="shared" si="17"/>
        <v>0</v>
      </c>
      <c r="Z41" s="24">
        <f>SUM(Z21:Z39)</f>
        <v>15</v>
      </c>
      <c r="AA41" s="24">
        <f>SUM(AA21:AA39)</f>
        <v>21</v>
      </c>
      <c r="AB41" s="24">
        <f>SUM(AB21:AB39)</f>
        <v>0</v>
      </c>
      <c r="AC41" s="24">
        <f t="shared" si="17"/>
        <v>15</v>
      </c>
      <c r="AD41" s="24">
        <f t="shared" si="17"/>
        <v>21</v>
      </c>
      <c r="AE41" s="24">
        <f t="shared" si="17"/>
        <v>0</v>
      </c>
    </row>
    <row r="42" spans="3:31" ht="2.4500000000000002" customHeight="1" x14ac:dyDescent="0.25">
      <c r="C42" s="33"/>
      <c r="D42" s="33"/>
      <c r="E42" s="33"/>
      <c r="F42" s="33"/>
      <c r="G42" s="34"/>
      <c r="H42" s="34"/>
      <c r="I42" s="34"/>
      <c r="J42" s="34"/>
      <c r="K42" s="34"/>
      <c r="L42" s="34"/>
    </row>
    <row r="43" spans="3:31" s="2" customFormat="1" ht="30" customHeight="1" x14ac:dyDescent="0.25">
      <c r="C43" s="5"/>
      <c r="D43" s="5"/>
      <c r="E43" s="5"/>
      <c r="F43" s="5"/>
      <c r="G43" s="6"/>
      <c r="H43" s="6"/>
      <c r="I43" s="6"/>
      <c r="J43" s="6"/>
      <c r="K43" s="6"/>
      <c r="L43" s="6"/>
      <c r="O43" s="82" t="s">
        <v>0</v>
      </c>
      <c r="P43" s="82"/>
      <c r="Q43" s="83" t="s">
        <v>1</v>
      </c>
      <c r="R43" s="83"/>
      <c r="S43" s="83"/>
      <c r="T43" s="83" t="s">
        <v>2</v>
      </c>
      <c r="U43" s="83"/>
      <c r="V43" s="83"/>
      <c r="W43" s="83" t="s">
        <v>3</v>
      </c>
      <c r="X43" s="83"/>
      <c r="Y43" s="83"/>
      <c r="Z43" s="83" t="s">
        <v>4</v>
      </c>
      <c r="AA43" s="83"/>
      <c r="AB43" s="83"/>
      <c r="AC43" s="68" t="s">
        <v>5</v>
      </c>
      <c r="AD43" s="69"/>
      <c r="AE43" s="70"/>
    </row>
    <row r="44" spans="3:31" ht="2.4500000000000002" customHeight="1" thickBot="1" x14ac:dyDescent="0.3">
      <c r="C44" s="33"/>
      <c r="D44" s="33"/>
      <c r="E44" s="33"/>
      <c r="F44" s="33"/>
      <c r="G44" s="37"/>
      <c r="H44" s="37"/>
      <c r="I44" s="37"/>
      <c r="J44" s="37"/>
      <c r="K44" s="37"/>
      <c r="L44" s="37"/>
      <c r="O44" s="7"/>
      <c r="P44" s="8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</row>
    <row r="45" spans="3:31" s="14" customFormat="1" ht="26.25" thickBot="1" x14ac:dyDescent="0.3">
      <c r="C45" s="9" t="s">
        <v>6</v>
      </c>
      <c r="D45" s="10" t="s">
        <v>7</v>
      </c>
      <c r="E45" s="10" t="s">
        <v>8</v>
      </c>
      <c r="F45" s="10" t="s">
        <v>9</v>
      </c>
      <c r="G45" s="11" t="s">
        <v>1</v>
      </c>
      <c r="H45" s="11" t="s">
        <v>2</v>
      </c>
      <c r="I45" s="11" t="s">
        <v>3</v>
      </c>
      <c r="J45" s="12" t="s">
        <v>10</v>
      </c>
      <c r="K45" s="12" t="s">
        <v>11</v>
      </c>
      <c r="L45" s="13" t="s">
        <v>12</v>
      </c>
      <c r="O45" s="15" t="s">
        <v>1</v>
      </c>
      <c r="P45" s="15" t="s">
        <v>13</v>
      </c>
      <c r="Q45" s="15" t="s">
        <v>14</v>
      </c>
      <c r="R45" s="15" t="s">
        <v>15</v>
      </c>
      <c r="S45" s="15" t="s">
        <v>16</v>
      </c>
      <c r="T45" s="15" t="s">
        <v>14</v>
      </c>
      <c r="U45" s="15" t="s">
        <v>15</v>
      </c>
      <c r="V45" s="15" t="s">
        <v>16</v>
      </c>
      <c r="W45" s="15" t="s">
        <v>14</v>
      </c>
      <c r="X45" s="15" t="s">
        <v>15</v>
      </c>
      <c r="Y45" s="15" t="s">
        <v>16</v>
      </c>
      <c r="Z45" s="15" t="s">
        <v>14</v>
      </c>
      <c r="AA45" s="15" t="s">
        <v>15</v>
      </c>
      <c r="AB45" s="15" t="s">
        <v>16</v>
      </c>
      <c r="AC45" s="15" t="s">
        <v>14</v>
      </c>
      <c r="AD45" s="15" t="s">
        <v>15</v>
      </c>
      <c r="AE45" s="15" t="s">
        <v>16</v>
      </c>
    </row>
    <row r="46" spans="3:31" ht="13.5" customHeight="1" x14ac:dyDescent="0.25">
      <c r="C46" s="38" t="s">
        <v>14</v>
      </c>
      <c r="D46" s="39"/>
      <c r="E46" s="39" t="s">
        <v>118</v>
      </c>
      <c r="F46" s="39"/>
      <c r="G46" s="27" t="s">
        <v>122</v>
      </c>
      <c r="H46" s="27" t="s">
        <v>122</v>
      </c>
      <c r="I46" s="27">
        <f>8+16+5+8</f>
        <v>37</v>
      </c>
      <c r="J46" s="84"/>
      <c r="K46" s="85"/>
      <c r="L46" s="43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</row>
    <row r="47" spans="3:31" ht="13.5" customHeight="1" x14ac:dyDescent="0.25">
      <c r="C47" s="38" t="s">
        <v>15</v>
      </c>
      <c r="D47" s="39"/>
      <c r="E47" s="39" t="s">
        <v>118</v>
      </c>
      <c r="F47" s="39"/>
      <c r="G47" s="27" t="s">
        <v>122</v>
      </c>
      <c r="H47" s="27" t="s">
        <v>122</v>
      </c>
      <c r="I47" s="27">
        <f>17+5+5</f>
        <v>27</v>
      </c>
      <c r="J47" s="84"/>
      <c r="K47" s="85"/>
      <c r="L47" s="43" t="s">
        <v>120</v>
      </c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</row>
    <row r="48" spans="3:31" ht="13.5" customHeight="1" x14ac:dyDescent="0.25">
      <c r="C48" s="38" t="s">
        <v>119</v>
      </c>
      <c r="D48" s="39"/>
      <c r="E48" s="39" t="s">
        <v>118</v>
      </c>
      <c r="F48" s="39"/>
      <c r="G48" s="27" t="s">
        <v>122</v>
      </c>
      <c r="H48" s="27" t="s">
        <v>122</v>
      </c>
      <c r="I48" s="27">
        <v>6</v>
      </c>
      <c r="J48" s="84"/>
      <c r="K48" s="85"/>
      <c r="L48" s="43" t="s">
        <v>121</v>
      </c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  <c r="AC48" s="24"/>
      <c r="AD48" s="24"/>
      <c r="AE48" s="24"/>
    </row>
    <row r="49" spans="3:31" ht="13.5" customHeight="1" x14ac:dyDescent="0.25">
      <c r="C49" s="63" t="s">
        <v>14</v>
      </c>
      <c r="D49" s="64" t="s">
        <v>56</v>
      </c>
      <c r="E49" s="64">
        <v>6</v>
      </c>
      <c r="F49" s="64">
        <v>6</v>
      </c>
      <c r="G49" s="65">
        <v>31</v>
      </c>
      <c r="H49" s="66">
        <v>0</v>
      </c>
      <c r="I49" s="66">
        <v>0</v>
      </c>
      <c r="J49" s="90" t="s">
        <v>25</v>
      </c>
      <c r="K49" s="91"/>
      <c r="L49" s="67"/>
      <c r="O49" s="24">
        <f>(SUMIF(J49,"Y",G49))</f>
        <v>31</v>
      </c>
      <c r="P49" s="24">
        <f t="shared" ref="P49:P52" si="18">(SUMIF(J49,"Y",H49))+(SUMIF(J49,"Y",G49))</f>
        <v>31</v>
      </c>
      <c r="Q49" s="24">
        <f t="shared" ref="Q49:Q67" si="19">(SUMIF($C49,"BHH",$G49))</f>
        <v>31</v>
      </c>
      <c r="R49" s="24">
        <f t="shared" ref="R49:R67" si="20">(SUMIF($C49,"GHH",$G49))</f>
        <v>0</v>
      </c>
      <c r="S49" s="24">
        <f t="shared" ref="S49:S67" si="21">(SUMIF($C49,"SOL",$G49))</f>
        <v>0</v>
      </c>
      <c r="T49" s="24">
        <f t="shared" ref="T49:T67" si="22">(SUMIF($C49,"BHH",$H49))</f>
        <v>0</v>
      </c>
      <c r="U49" s="24">
        <f t="shared" ref="U49:U67" si="23">(SUMIF($C49,"GHH",$H49))</f>
        <v>0</v>
      </c>
      <c r="V49" s="24">
        <f t="shared" ref="V49:V67" si="24">(SUMIF($C49,"SOL",$H49))</f>
        <v>0</v>
      </c>
      <c r="W49" s="24">
        <f t="shared" ref="W49:W67" si="25">(SUMIF($C49,"BHH",$I49))</f>
        <v>0</v>
      </c>
      <c r="X49" s="24">
        <f t="shared" ref="X49:X67" si="26">(SUMIF($C49,"GHH",$I49))</f>
        <v>0</v>
      </c>
      <c r="Y49" s="24">
        <f t="shared" ref="Y49:Y67" si="27">(SUMIF($C49,"SOL",$I49))</f>
        <v>0</v>
      </c>
      <c r="Z49" s="24">
        <f>SUM(($C49="BHH")*($J49="Y")*$G49)</f>
        <v>31</v>
      </c>
      <c r="AA49" s="24">
        <f>SUM(($C49="GHH")*($J49="Y")*$G49)</f>
        <v>0</v>
      </c>
      <c r="AB49" s="24">
        <f>SUM(($C49="SOL")*($J49="Y")*$G49)</f>
        <v>0</v>
      </c>
      <c r="AC49" s="24">
        <f t="array" ref="AC49">SUM(($C49="BHH")*($J49="Y")*$G49:$H49)</f>
        <v>31</v>
      </c>
      <c r="AD49" s="24">
        <f t="array" ref="AD49">SUM(($C49="GHH")*($J49="Y")*$G49:$H49)</f>
        <v>0</v>
      </c>
      <c r="AE49" s="24">
        <f t="array" ref="AE49">SUM(($C49="SOL")*($J49="Y")*$G49:$H49)</f>
        <v>0</v>
      </c>
    </row>
    <row r="50" spans="3:31" ht="13.5" customHeight="1" x14ac:dyDescent="0.25">
      <c r="C50" s="38" t="s">
        <v>15</v>
      </c>
      <c r="D50" s="39" t="s">
        <v>56</v>
      </c>
      <c r="E50" s="39">
        <v>23</v>
      </c>
      <c r="F50" s="39" t="s">
        <v>57</v>
      </c>
      <c r="G50" s="27">
        <v>29</v>
      </c>
      <c r="H50" s="27">
        <v>0</v>
      </c>
      <c r="I50" s="27">
        <v>0</v>
      </c>
      <c r="J50" s="84" t="s">
        <v>25</v>
      </c>
      <c r="K50" s="85"/>
      <c r="L50" s="43"/>
      <c r="O50" s="24">
        <f t="shared" ref="O50:O52" si="28">(SUMIF(J50,"Y",G50))</f>
        <v>29</v>
      </c>
      <c r="P50" s="24">
        <f t="shared" si="18"/>
        <v>29</v>
      </c>
      <c r="Q50" s="24">
        <f t="shared" si="19"/>
        <v>0</v>
      </c>
      <c r="R50" s="24">
        <f t="shared" si="20"/>
        <v>29</v>
      </c>
      <c r="S50" s="24">
        <f t="shared" si="21"/>
        <v>0</v>
      </c>
      <c r="T50" s="24">
        <f t="shared" si="22"/>
        <v>0</v>
      </c>
      <c r="U50" s="24">
        <f t="shared" si="23"/>
        <v>0</v>
      </c>
      <c r="V50" s="24">
        <f t="shared" si="24"/>
        <v>0</v>
      </c>
      <c r="W50" s="24">
        <f t="shared" si="25"/>
        <v>0</v>
      </c>
      <c r="X50" s="24">
        <f t="shared" si="26"/>
        <v>0</v>
      </c>
      <c r="Y50" s="24">
        <f t="shared" si="27"/>
        <v>0</v>
      </c>
      <c r="Z50" s="24">
        <f t="shared" ref="Z50:Z67" si="29">SUM(($C50="BHH")*($J50="Y")*$G50)</f>
        <v>0</v>
      </c>
      <c r="AA50" s="24">
        <f t="shared" ref="AA50:AA67" si="30">SUM(($C50="GHH")*($J50="Y")*$G50)</f>
        <v>29</v>
      </c>
      <c r="AB50" s="24">
        <f t="shared" ref="AB50:AB67" si="31">SUM(($C50="SOL")*($J50="Y")*$G50)</f>
        <v>0</v>
      </c>
      <c r="AC50" s="24">
        <f t="array" ref="AC50">SUM(($C50="BHH")*($J50="Y")*$G50:$H50)</f>
        <v>0</v>
      </c>
      <c r="AD50" s="24">
        <f t="array" ref="AD50">SUM(($C50="GHH")*($J50="Y")*$G50:$H50)</f>
        <v>29</v>
      </c>
      <c r="AE50" s="24">
        <f t="array" ref="AE50">SUM(($C50="SOL")*($J50="Y")*$G50:$H50)</f>
        <v>0</v>
      </c>
    </row>
    <row r="51" spans="3:31" ht="13.5" customHeight="1" x14ac:dyDescent="0.25">
      <c r="C51" s="38" t="s">
        <v>16</v>
      </c>
      <c r="D51" s="39" t="s">
        <v>56</v>
      </c>
      <c r="E51" s="39">
        <v>17</v>
      </c>
      <c r="F51" s="39" t="s">
        <v>58</v>
      </c>
      <c r="G51" s="27">
        <v>17</v>
      </c>
      <c r="H51" s="44">
        <v>4</v>
      </c>
      <c r="I51" s="44">
        <v>0</v>
      </c>
      <c r="J51" s="84" t="s">
        <v>25</v>
      </c>
      <c r="K51" s="85"/>
      <c r="L51" s="28"/>
      <c r="O51" s="24">
        <f t="shared" si="28"/>
        <v>17</v>
      </c>
      <c r="P51" s="24">
        <f t="shared" si="18"/>
        <v>21</v>
      </c>
      <c r="Q51" s="24">
        <f t="shared" si="19"/>
        <v>0</v>
      </c>
      <c r="R51" s="24">
        <f t="shared" si="20"/>
        <v>0</v>
      </c>
      <c r="S51" s="24">
        <f t="shared" si="21"/>
        <v>17</v>
      </c>
      <c r="T51" s="24">
        <f t="shared" si="22"/>
        <v>0</v>
      </c>
      <c r="U51" s="24">
        <f t="shared" si="23"/>
        <v>0</v>
      </c>
      <c r="V51" s="24">
        <f t="shared" si="24"/>
        <v>4</v>
      </c>
      <c r="W51" s="24">
        <f t="shared" si="25"/>
        <v>0</v>
      </c>
      <c r="X51" s="24">
        <f t="shared" si="26"/>
        <v>0</v>
      </c>
      <c r="Y51" s="24">
        <f t="shared" si="27"/>
        <v>0</v>
      </c>
      <c r="Z51" s="24">
        <f t="shared" si="29"/>
        <v>0</v>
      </c>
      <c r="AA51" s="24">
        <f t="shared" si="30"/>
        <v>0</v>
      </c>
      <c r="AB51" s="24">
        <f t="shared" si="31"/>
        <v>17</v>
      </c>
      <c r="AC51" s="24">
        <f t="array" ref="AC51">SUM(($C51="BHH")*($J51="Y")*$G51:$H51)</f>
        <v>0</v>
      </c>
      <c r="AD51" s="24">
        <f t="array" ref="AD51">SUM(($C51="GHH")*($J51="Y")*$G51:$H51)</f>
        <v>0</v>
      </c>
      <c r="AE51" s="24">
        <f t="array" ref="AE51">SUM(($C51="SOL")*($J51="Y")*$G51:$H51)</f>
        <v>21</v>
      </c>
    </row>
    <row r="52" spans="3:31" ht="13.5" customHeight="1" x14ac:dyDescent="0.25">
      <c r="C52" s="38" t="s">
        <v>16</v>
      </c>
      <c r="D52" s="39" t="s">
        <v>56</v>
      </c>
      <c r="E52" s="39" t="s">
        <v>23</v>
      </c>
      <c r="F52" s="39" t="s">
        <v>23</v>
      </c>
      <c r="G52" s="27">
        <v>2</v>
      </c>
      <c r="H52" s="44">
        <v>0</v>
      </c>
      <c r="I52" s="44">
        <v>0</v>
      </c>
      <c r="J52" s="84" t="s">
        <v>25</v>
      </c>
      <c r="K52" s="85"/>
      <c r="L52" s="28"/>
      <c r="O52" s="24">
        <f t="shared" si="28"/>
        <v>2</v>
      </c>
      <c r="P52" s="24">
        <f t="shared" si="18"/>
        <v>2</v>
      </c>
      <c r="Q52" s="24">
        <f t="shared" si="19"/>
        <v>0</v>
      </c>
      <c r="R52" s="24">
        <f t="shared" si="20"/>
        <v>0</v>
      </c>
      <c r="S52" s="24">
        <f t="shared" si="21"/>
        <v>2</v>
      </c>
      <c r="T52" s="24">
        <f t="shared" si="22"/>
        <v>0</v>
      </c>
      <c r="U52" s="24">
        <f t="shared" si="23"/>
        <v>0</v>
      </c>
      <c r="V52" s="24">
        <f t="shared" si="24"/>
        <v>0</v>
      </c>
      <c r="W52" s="24">
        <f t="shared" si="25"/>
        <v>0</v>
      </c>
      <c r="X52" s="24">
        <f t="shared" si="26"/>
        <v>0</v>
      </c>
      <c r="Y52" s="24">
        <f t="shared" si="27"/>
        <v>0</v>
      </c>
      <c r="Z52" s="24">
        <f t="shared" si="29"/>
        <v>0</v>
      </c>
      <c r="AA52" s="24">
        <f t="shared" si="30"/>
        <v>0</v>
      </c>
      <c r="AB52" s="24">
        <f t="shared" si="31"/>
        <v>2</v>
      </c>
      <c r="AC52" s="24">
        <f t="array" ref="AC52">SUM(($C52="BHH")*($J52="Y")*$G52:$H52)</f>
        <v>0</v>
      </c>
      <c r="AD52" s="24">
        <f t="array" ref="AD52">SUM(($C52="GHH")*($J52="Y")*$G52:$H52)</f>
        <v>0</v>
      </c>
      <c r="AE52" s="24">
        <f t="array" ref="AE52">SUM(($C52="SOL")*($J52="Y")*$G52:$H52)</f>
        <v>2</v>
      </c>
    </row>
    <row r="53" spans="3:31" ht="13.5" customHeight="1" x14ac:dyDescent="0.25">
      <c r="C53" s="38" t="s">
        <v>16</v>
      </c>
      <c r="D53" s="26" t="s">
        <v>59</v>
      </c>
      <c r="E53" s="39" t="s">
        <v>60</v>
      </c>
      <c r="F53" s="39" t="str">
        <f>E53</f>
        <v>AMU SS</v>
      </c>
      <c r="G53" s="27">
        <v>27</v>
      </c>
      <c r="H53" s="44"/>
      <c r="I53" s="44"/>
      <c r="J53" s="84" t="s">
        <v>25</v>
      </c>
      <c r="K53" s="85"/>
      <c r="L53" s="28"/>
      <c r="O53" s="24">
        <f>(SUMIF(J53,"Y",G53))</f>
        <v>27</v>
      </c>
      <c r="P53" s="24">
        <f>(SUMIF(J53,"Y",H53))+(SUMIF(J53,"Y",G53))</f>
        <v>27</v>
      </c>
      <c r="Q53" s="24">
        <f t="shared" si="19"/>
        <v>0</v>
      </c>
      <c r="R53" s="24">
        <f t="shared" si="20"/>
        <v>0</v>
      </c>
      <c r="S53" s="24">
        <f t="shared" si="21"/>
        <v>27</v>
      </c>
      <c r="T53" s="24">
        <f t="shared" si="22"/>
        <v>0</v>
      </c>
      <c r="U53" s="24">
        <f t="shared" si="23"/>
        <v>0</v>
      </c>
      <c r="V53" s="24">
        <f t="shared" si="24"/>
        <v>0</v>
      </c>
      <c r="W53" s="24">
        <f t="shared" si="25"/>
        <v>0</v>
      </c>
      <c r="X53" s="24">
        <f t="shared" si="26"/>
        <v>0</v>
      </c>
      <c r="Y53" s="24">
        <f t="shared" si="27"/>
        <v>0</v>
      </c>
      <c r="Z53" s="24">
        <f t="shared" si="29"/>
        <v>0</v>
      </c>
      <c r="AA53" s="24">
        <f t="shared" si="30"/>
        <v>0</v>
      </c>
      <c r="AB53" s="24">
        <f t="shared" si="31"/>
        <v>27</v>
      </c>
      <c r="AC53" s="24">
        <f t="array" ref="AC53">SUM(($C53="BHH")*($J53="Y")*$G53:$H53)</f>
        <v>0</v>
      </c>
      <c r="AD53" s="24">
        <f t="array" ref="AD53">SUM(($C53="GHH")*($J53="Y")*$G53:$H53)</f>
        <v>0</v>
      </c>
      <c r="AE53" s="24">
        <f t="array" ref="AE53">SUM(($C53="SOL")*($J53="Y")*$G53:$H53)</f>
        <v>27</v>
      </c>
    </row>
    <row r="54" spans="3:31" ht="13.5" customHeight="1" x14ac:dyDescent="0.25">
      <c r="C54" s="51" t="s">
        <v>15</v>
      </c>
      <c r="D54" s="26" t="s">
        <v>59</v>
      </c>
      <c r="E54" s="52">
        <v>7</v>
      </c>
      <c r="F54" s="52" t="s">
        <v>61</v>
      </c>
      <c r="G54" s="27">
        <v>20</v>
      </c>
      <c r="H54" s="44">
        <v>3</v>
      </c>
      <c r="I54" s="44">
        <v>0</v>
      </c>
      <c r="J54" s="84" t="s">
        <v>25</v>
      </c>
      <c r="K54" s="85"/>
      <c r="L54" s="28"/>
      <c r="O54" s="24">
        <f t="shared" ref="O54:O67" si="32">(SUMIF(J54,"Y",G54))</f>
        <v>20</v>
      </c>
      <c r="P54" s="24">
        <f t="shared" ref="P54:P67" si="33">(SUMIF(J54,"Y",H54))+(SUMIF(J54,"Y",G54))</f>
        <v>23</v>
      </c>
      <c r="Q54" s="24">
        <f t="shared" si="19"/>
        <v>0</v>
      </c>
      <c r="R54" s="24">
        <f t="shared" si="20"/>
        <v>20</v>
      </c>
      <c r="S54" s="24">
        <f t="shared" si="21"/>
        <v>0</v>
      </c>
      <c r="T54" s="24">
        <f t="shared" si="22"/>
        <v>0</v>
      </c>
      <c r="U54" s="24">
        <f t="shared" si="23"/>
        <v>3</v>
      </c>
      <c r="V54" s="24">
        <f t="shared" si="24"/>
        <v>0</v>
      </c>
      <c r="W54" s="24">
        <f t="shared" si="25"/>
        <v>0</v>
      </c>
      <c r="X54" s="24">
        <f t="shared" si="26"/>
        <v>0</v>
      </c>
      <c r="Y54" s="24">
        <f t="shared" si="27"/>
        <v>0</v>
      </c>
      <c r="Z54" s="24">
        <f t="shared" si="29"/>
        <v>0</v>
      </c>
      <c r="AA54" s="24">
        <f t="shared" si="30"/>
        <v>20</v>
      </c>
      <c r="AB54" s="24">
        <f t="shared" si="31"/>
        <v>0</v>
      </c>
      <c r="AC54" s="24">
        <f t="array" ref="AC54">SUM(($C54="BHH")*($J54="Y")*$G54:$H54)</f>
        <v>0</v>
      </c>
      <c r="AD54" s="24">
        <f t="array" ref="AD54">SUM(($C54="GHH")*($J54="Y")*$G54:$H54)</f>
        <v>23</v>
      </c>
      <c r="AE54" s="24">
        <f t="array" ref="AE54">SUM(($C54="SOL")*($J54="Y")*$G54:$H54)</f>
        <v>0</v>
      </c>
    </row>
    <row r="55" spans="3:31" ht="13.5" customHeight="1" x14ac:dyDescent="0.25">
      <c r="C55" s="25" t="s">
        <v>14</v>
      </c>
      <c r="D55" s="26" t="s">
        <v>59</v>
      </c>
      <c r="E55" s="26">
        <v>7</v>
      </c>
      <c r="F55" s="26">
        <v>7</v>
      </c>
      <c r="G55" s="27">
        <v>19</v>
      </c>
      <c r="H55" s="44">
        <v>0</v>
      </c>
      <c r="I55" s="44">
        <v>0</v>
      </c>
      <c r="J55" s="84" t="s">
        <v>25</v>
      </c>
      <c r="K55" s="85"/>
      <c r="L55" s="28"/>
      <c r="O55" s="24">
        <f t="shared" si="32"/>
        <v>19</v>
      </c>
      <c r="P55" s="24">
        <f t="shared" si="33"/>
        <v>19</v>
      </c>
      <c r="Q55" s="24">
        <f t="shared" si="19"/>
        <v>19</v>
      </c>
      <c r="R55" s="24">
        <f t="shared" si="20"/>
        <v>0</v>
      </c>
      <c r="S55" s="24">
        <f t="shared" si="21"/>
        <v>0</v>
      </c>
      <c r="T55" s="24">
        <f t="shared" si="22"/>
        <v>0</v>
      </c>
      <c r="U55" s="24">
        <f t="shared" si="23"/>
        <v>0</v>
      </c>
      <c r="V55" s="24">
        <f t="shared" si="24"/>
        <v>0</v>
      </c>
      <c r="W55" s="24">
        <f t="shared" si="25"/>
        <v>0</v>
      </c>
      <c r="X55" s="24">
        <f t="shared" si="26"/>
        <v>0</v>
      </c>
      <c r="Y55" s="24">
        <f t="shared" si="27"/>
        <v>0</v>
      </c>
      <c r="Z55" s="24">
        <f t="shared" si="29"/>
        <v>19</v>
      </c>
      <c r="AA55" s="24">
        <f t="shared" si="30"/>
        <v>0</v>
      </c>
      <c r="AB55" s="24">
        <f t="shared" si="31"/>
        <v>0</v>
      </c>
      <c r="AC55" s="24">
        <f t="array" ref="AC55">SUM(($C55="BHH")*($J55="Y")*$G55:$H55)</f>
        <v>19</v>
      </c>
      <c r="AD55" s="24">
        <f t="array" ref="AD55">SUM(($C55="GHH")*($J55="Y")*$G55:$H55)</f>
        <v>0</v>
      </c>
      <c r="AE55" s="24">
        <f t="array" ref="AE55">SUM(($C55="SOL")*($J55="Y")*$G55:$H55)</f>
        <v>0</v>
      </c>
    </row>
    <row r="56" spans="3:31" ht="13.5" customHeight="1" x14ac:dyDescent="0.25">
      <c r="C56" s="51" t="s">
        <v>14</v>
      </c>
      <c r="D56" s="52" t="s">
        <v>59</v>
      </c>
      <c r="E56" s="52">
        <v>22</v>
      </c>
      <c r="F56" s="52">
        <v>22</v>
      </c>
      <c r="G56" s="27">
        <v>19</v>
      </c>
      <c r="H56" s="44">
        <v>0</v>
      </c>
      <c r="I56" s="44">
        <v>0</v>
      </c>
      <c r="J56" s="84" t="s">
        <v>25</v>
      </c>
      <c r="K56" s="85"/>
      <c r="L56" s="28"/>
      <c r="O56" s="24">
        <f t="shared" si="32"/>
        <v>19</v>
      </c>
      <c r="P56" s="24">
        <f t="shared" si="33"/>
        <v>19</v>
      </c>
      <c r="Q56" s="24">
        <f t="shared" si="19"/>
        <v>19</v>
      </c>
      <c r="R56" s="24">
        <f t="shared" si="20"/>
        <v>0</v>
      </c>
      <c r="S56" s="24">
        <f t="shared" si="21"/>
        <v>0</v>
      </c>
      <c r="T56" s="24">
        <f t="shared" si="22"/>
        <v>0</v>
      </c>
      <c r="U56" s="24">
        <f t="shared" si="23"/>
        <v>0</v>
      </c>
      <c r="V56" s="24">
        <f t="shared" si="24"/>
        <v>0</v>
      </c>
      <c r="W56" s="24">
        <f t="shared" si="25"/>
        <v>0</v>
      </c>
      <c r="X56" s="24">
        <f t="shared" si="26"/>
        <v>0</v>
      </c>
      <c r="Y56" s="24">
        <f t="shared" si="27"/>
        <v>0</v>
      </c>
      <c r="Z56" s="24">
        <f t="shared" si="29"/>
        <v>19</v>
      </c>
      <c r="AA56" s="24">
        <f t="shared" si="30"/>
        <v>0</v>
      </c>
      <c r="AB56" s="24">
        <f t="shared" si="31"/>
        <v>0</v>
      </c>
      <c r="AC56" s="24">
        <f t="array" ref="AC56">SUM(($C56="BHH")*($J56="Y")*$G56:$H56)</f>
        <v>19</v>
      </c>
      <c r="AD56" s="24">
        <f t="array" ref="AD56">SUM(($C56="GHH")*($J56="Y")*$G56:$H56)</f>
        <v>0</v>
      </c>
      <c r="AE56" s="24">
        <f t="array" ref="AE56">SUM(($C56="SOL")*($J56="Y")*$G56:$H56)</f>
        <v>0</v>
      </c>
    </row>
    <row r="57" spans="3:31" ht="13.5" customHeight="1" x14ac:dyDescent="0.25">
      <c r="C57" s="38" t="s">
        <v>15</v>
      </c>
      <c r="D57" s="39" t="s">
        <v>59</v>
      </c>
      <c r="E57" s="39">
        <v>18</v>
      </c>
      <c r="F57" s="39" t="s">
        <v>62</v>
      </c>
      <c r="G57" s="27">
        <v>28</v>
      </c>
      <c r="H57" s="44">
        <v>0</v>
      </c>
      <c r="I57" s="44">
        <v>0</v>
      </c>
      <c r="J57" s="84" t="s">
        <v>25</v>
      </c>
      <c r="K57" s="85"/>
      <c r="L57" s="28"/>
      <c r="O57" s="24">
        <f t="shared" si="32"/>
        <v>28</v>
      </c>
      <c r="P57" s="24">
        <f t="shared" si="33"/>
        <v>28</v>
      </c>
      <c r="Q57" s="24">
        <f t="shared" si="19"/>
        <v>0</v>
      </c>
      <c r="R57" s="24">
        <f t="shared" si="20"/>
        <v>28</v>
      </c>
      <c r="S57" s="24">
        <f t="shared" si="21"/>
        <v>0</v>
      </c>
      <c r="T57" s="24">
        <f t="shared" si="22"/>
        <v>0</v>
      </c>
      <c r="U57" s="24">
        <f t="shared" si="23"/>
        <v>0</v>
      </c>
      <c r="V57" s="24">
        <f t="shared" si="24"/>
        <v>0</v>
      </c>
      <c r="W57" s="24">
        <f t="shared" si="25"/>
        <v>0</v>
      </c>
      <c r="X57" s="24">
        <f t="shared" si="26"/>
        <v>0</v>
      </c>
      <c r="Y57" s="24">
        <f t="shared" si="27"/>
        <v>0</v>
      </c>
      <c r="Z57" s="24">
        <f t="shared" si="29"/>
        <v>0</v>
      </c>
      <c r="AA57" s="24">
        <f t="shared" si="30"/>
        <v>28</v>
      </c>
      <c r="AB57" s="24">
        <f t="shared" si="31"/>
        <v>0</v>
      </c>
      <c r="AC57" s="24">
        <f t="array" ref="AC57">SUM(($C57="BHH")*($J57="Y")*$G57:$H57)</f>
        <v>0</v>
      </c>
      <c r="AD57" s="24">
        <f t="array" ref="AD57">SUM(($C57="GHH")*($J57="Y")*$G57:$H57)</f>
        <v>28</v>
      </c>
      <c r="AE57" s="24">
        <f t="array" ref="AE57">SUM(($C57="SOL")*($J57="Y")*$G57:$H57)</f>
        <v>0</v>
      </c>
    </row>
    <row r="58" spans="3:31" ht="13.5" customHeight="1" x14ac:dyDescent="0.25">
      <c r="C58" s="25" t="s">
        <v>16</v>
      </c>
      <c r="D58" s="26" t="s">
        <v>59</v>
      </c>
      <c r="E58" s="26" t="s">
        <v>63</v>
      </c>
      <c r="F58" s="26" t="s">
        <v>63</v>
      </c>
      <c r="G58" s="27">
        <v>24</v>
      </c>
      <c r="H58" s="27">
        <v>0</v>
      </c>
      <c r="I58" s="27">
        <v>13</v>
      </c>
      <c r="J58" s="84" t="s">
        <v>25</v>
      </c>
      <c r="K58" s="85"/>
      <c r="L58" s="28"/>
      <c r="O58" s="24">
        <f t="shared" si="32"/>
        <v>24</v>
      </c>
      <c r="P58" s="24">
        <f t="shared" si="33"/>
        <v>24</v>
      </c>
      <c r="Q58" s="24">
        <f t="shared" si="19"/>
        <v>0</v>
      </c>
      <c r="R58" s="24">
        <f t="shared" si="20"/>
        <v>0</v>
      </c>
      <c r="S58" s="24">
        <f t="shared" si="21"/>
        <v>24</v>
      </c>
      <c r="T58" s="24">
        <f t="shared" si="22"/>
        <v>0</v>
      </c>
      <c r="U58" s="24">
        <f t="shared" si="23"/>
        <v>0</v>
      </c>
      <c r="V58" s="24">
        <f t="shared" si="24"/>
        <v>0</v>
      </c>
      <c r="W58" s="24">
        <f t="shared" si="25"/>
        <v>0</v>
      </c>
      <c r="X58" s="24">
        <f t="shared" si="26"/>
        <v>0</v>
      </c>
      <c r="Y58" s="24">
        <f t="shared" si="27"/>
        <v>13</v>
      </c>
      <c r="Z58" s="24">
        <f t="shared" si="29"/>
        <v>0</v>
      </c>
      <c r="AA58" s="24">
        <f t="shared" si="30"/>
        <v>0</v>
      </c>
      <c r="AB58" s="24">
        <f t="shared" si="31"/>
        <v>24</v>
      </c>
      <c r="AC58" s="24">
        <f t="array" ref="AC58">SUM(($C58="BHH")*($J58="Y")*$G58:$H58)</f>
        <v>0</v>
      </c>
      <c r="AD58" s="24">
        <f t="array" ref="AD58">SUM(($C58="GHH")*($J58="Y")*$G58:$H58)</f>
        <v>0</v>
      </c>
      <c r="AE58" s="24">
        <f t="array" ref="AE58">SUM(($C58="SOL")*($J58="Y")*$G58:$H58)</f>
        <v>24</v>
      </c>
    </row>
    <row r="59" spans="3:31" ht="13.5" customHeight="1" x14ac:dyDescent="0.25">
      <c r="C59" s="25" t="s">
        <v>14</v>
      </c>
      <c r="D59" s="26" t="s">
        <v>59</v>
      </c>
      <c r="E59" s="26" t="s">
        <v>64</v>
      </c>
      <c r="F59" s="26">
        <v>20</v>
      </c>
      <c r="G59" s="27">
        <v>45</v>
      </c>
      <c r="H59" s="27">
        <v>0</v>
      </c>
      <c r="I59" s="27">
        <v>0</v>
      </c>
      <c r="J59" s="84" t="s">
        <v>20</v>
      </c>
      <c r="K59" s="85"/>
      <c r="L59" s="28"/>
      <c r="O59" s="24">
        <f t="shared" si="32"/>
        <v>0</v>
      </c>
      <c r="P59" s="24">
        <f t="shared" si="33"/>
        <v>0</v>
      </c>
      <c r="Q59" s="24">
        <f t="shared" si="19"/>
        <v>45</v>
      </c>
      <c r="R59" s="24">
        <f t="shared" si="20"/>
        <v>0</v>
      </c>
      <c r="S59" s="24">
        <f t="shared" si="21"/>
        <v>0</v>
      </c>
      <c r="T59" s="24">
        <f t="shared" si="22"/>
        <v>0</v>
      </c>
      <c r="U59" s="24">
        <f t="shared" si="23"/>
        <v>0</v>
      </c>
      <c r="V59" s="24">
        <f t="shared" si="24"/>
        <v>0</v>
      </c>
      <c r="W59" s="24">
        <f t="shared" si="25"/>
        <v>0</v>
      </c>
      <c r="X59" s="24">
        <f t="shared" si="26"/>
        <v>0</v>
      </c>
      <c r="Y59" s="24">
        <f t="shared" si="27"/>
        <v>0</v>
      </c>
      <c r="Z59" s="24">
        <f t="shared" si="29"/>
        <v>0</v>
      </c>
      <c r="AA59" s="24">
        <f t="shared" si="30"/>
        <v>0</v>
      </c>
      <c r="AB59" s="24">
        <f t="shared" si="31"/>
        <v>0</v>
      </c>
      <c r="AC59" s="24">
        <f t="array" ref="AC59">SUM(($C59="BHH")*($J59="Y")*$G59:$H59)</f>
        <v>0</v>
      </c>
      <c r="AD59" s="24">
        <f t="array" ref="AD59">SUM(($C59="GHH")*($J59="Y")*$G59:$H59)</f>
        <v>0</v>
      </c>
      <c r="AE59" s="24">
        <f t="array" ref="AE59">SUM(($C59="SOL")*($J59="Y")*$G59:$H59)</f>
        <v>0</v>
      </c>
    </row>
    <row r="60" spans="3:31" ht="13.5" customHeight="1" x14ac:dyDescent="0.25">
      <c r="C60" s="38" t="s">
        <v>15</v>
      </c>
      <c r="D60" s="26" t="s">
        <v>59</v>
      </c>
      <c r="E60" s="39" t="s">
        <v>64</v>
      </c>
      <c r="F60" s="39" t="s">
        <v>65</v>
      </c>
      <c r="G60" s="27">
        <v>34</v>
      </c>
      <c r="H60" s="44">
        <v>0</v>
      </c>
      <c r="I60" s="44">
        <v>0</v>
      </c>
      <c r="J60" s="84" t="s">
        <v>20</v>
      </c>
      <c r="K60" s="85"/>
      <c r="L60" s="28"/>
      <c r="O60" s="24">
        <f t="shared" si="32"/>
        <v>0</v>
      </c>
      <c r="P60" s="24">
        <f t="shared" si="33"/>
        <v>0</v>
      </c>
      <c r="Q60" s="24">
        <f t="shared" si="19"/>
        <v>0</v>
      </c>
      <c r="R60" s="24">
        <f t="shared" si="20"/>
        <v>34</v>
      </c>
      <c r="S60" s="24">
        <f t="shared" si="21"/>
        <v>0</v>
      </c>
      <c r="T60" s="24">
        <f t="shared" si="22"/>
        <v>0</v>
      </c>
      <c r="U60" s="24">
        <f t="shared" si="23"/>
        <v>0</v>
      </c>
      <c r="V60" s="24">
        <f t="shared" si="24"/>
        <v>0</v>
      </c>
      <c r="W60" s="24">
        <f t="shared" si="25"/>
        <v>0</v>
      </c>
      <c r="X60" s="24">
        <f t="shared" si="26"/>
        <v>0</v>
      </c>
      <c r="Y60" s="24">
        <f t="shared" si="27"/>
        <v>0</v>
      </c>
      <c r="Z60" s="24">
        <f t="shared" si="29"/>
        <v>0</v>
      </c>
      <c r="AA60" s="24">
        <f t="shared" si="30"/>
        <v>0</v>
      </c>
      <c r="AB60" s="24">
        <f t="shared" si="31"/>
        <v>0</v>
      </c>
      <c r="AC60" s="24">
        <f t="array" ref="AC60">SUM(($C60="BHH")*($J60="Y")*$G60:$H60)</f>
        <v>0</v>
      </c>
      <c r="AD60" s="24">
        <f t="array" ref="AD60">SUM(($C60="GHH")*($J60="Y")*$G60:$H60)</f>
        <v>0</v>
      </c>
      <c r="AE60" s="24">
        <f t="array" ref="AE60">SUM(($C60="SOL")*($J60="Y")*$G60:$H60)</f>
        <v>0</v>
      </c>
    </row>
    <row r="61" spans="3:31" ht="13.5" customHeight="1" x14ac:dyDescent="0.25">
      <c r="C61" s="25" t="s">
        <v>14</v>
      </c>
      <c r="D61" s="26" t="s">
        <v>66</v>
      </c>
      <c r="E61" s="26">
        <v>24</v>
      </c>
      <c r="F61" s="26">
        <v>24</v>
      </c>
      <c r="G61" s="27">
        <v>43</v>
      </c>
      <c r="H61" s="27">
        <v>0</v>
      </c>
      <c r="I61" s="27">
        <v>0</v>
      </c>
      <c r="J61" s="84" t="s">
        <v>25</v>
      </c>
      <c r="K61" s="85"/>
      <c r="L61" s="28"/>
      <c r="O61" s="24">
        <f t="shared" si="32"/>
        <v>43</v>
      </c>
      <c r="P61" s="24">
        <f t="shared" si="33"/>
        <v>43</v>
      </c>
      <c r="Q61" s="24">
        <f t="shared" si="19"/>
        <v>43</v>
      </c>
      <c r="R61" s="24">
        <f t="shared" si="20"/>
        <v>0</v>
      </c>
      <c r="S61" s="24">
        <f t="shared" si="21"/>
        <v>0</v>
      </c>
      <c r="T61" s="24">
        <f t="shared" si="22"/>
        <v>0</v>
      </c>
      <c r="U61" s="24">
        <f t="shared" si="23"/>
        <v>0</v>
      </c>
      <c r="V61" s="24">
        <f t="shared" si="24"/>
        <v>0</v>
      </c>
      <c r="W61" s="24">
        <f t="shared" si="25"/>
        <v>0</v>
      </c>
      <c r="X61" s="24">
        <f t="shared" si="26"/>
        <v>0</v>
      </c>
      <c r="Y61" s="24">
        <f t="shared" si="27"/>
        <v>0</v>
      </c>
      <c r="Z61" s="24">
        <f t="shared" si="29"/>
        <v>43</v>
      </c>
      <c r="AA61" s="24">
        <f t="shared" si="30"/>
        <v>0</v>
      </c>
      <c r="AB61" s="24">
        <f t="shared" si="31"/>
        <v>0</v>
      </c>
      <c r="AC61" s="24">
        <f t="array" ref="AC61">SUM(($C61="BHH")*($J61="Y")*$G61:$H61)</f>
        <v>43</v>
      </c>
      <c r="AD61" s="24">
        <f t="array" ref="AD61">SUM(($C61="GHH")*($J61="Y")*$G61:$H61)</f>
        <v>0</v>
      </c>
      <c r="AE61" s="24">
        <f t="array" ref="AE61">SUM(($C61="SOL")*($J61="Y")*$G61:$H61)</f>
        <v>0</v>
      </c>
    </row>
    <row r="62" spans="3:31" ht="13.5" customHeight="1" x14ac:dyDescent="0.25">
      <c r="C62" s="25" t="s">
        <v>14</v>
      </c>
      <c r="D62" s="26" t="s">
        <v>66</v>
      </c>
      <c r="E62" s="26">
        <v>26</v>
      </c>
      <c r="F62" s="26">
        <v>26</v>
      </c>
      <c r="G62" s="27">
        <v>20</v>
      </c>
      <c r="H62" s="27">
        <v>0</v>
      </c>
      <c r="I62" s="27">
        <v>0</v>
      </c>
      <c r="J62" s="84" t="s">
        <v>25</v>
      </c>
      <c r="K62" s="85"/>
      <c r="L62" s="28"/>
      <c r="O62" s="24">
        <f t="shared" si="32"/>
        <v>20</v>
      </c>
      <c r="P62" s="24">
        <f t="shared" si="33"/>
        <v>20</v>
      </c>
      <c r="Q62" s="24">
        <f t="shared" si="19"/>
        <v>20</v>
      </c>
      <c r="R62" s="24">
        <f t="shared" si="20"/>
        <v>0</v>
      </c>
      <c r="S62" s="24">
        <f t="shared" si="21"/>
        <v>0</v>
      </c>
      <c r="T62" s="24">
        <f t="shared" si="22"/>
        <v>0</v>
      </c>
      <c r="U62" s="24">
        <f t="shared" si="23"/>
        <v>0</v>
      </c>
      <c r="V62" s="24">
        <f t="shared" si="24"/>
        <v>0</v>
      </c>
      <c r="W62" s="24">
        <f t="shared" si="25"/>
        <v>0</v>
      </c>
      <c r="X62" s="24">
        <f t="shared" si="26"/>
        <v>0</v>
      </c>
      <c r="Y62" s="24">
        <f t="shared" si="27"/>
        <v>0</v>
      </c>
      <c r="Z62" s="24">
        <f t="shared" si="29"/>
        <v>20</v>
      </c>
      <c r="AA62" s="24">
        <f t="shared" si="30"/>
        <v>0</v>
      </c>
      <c r="AB62" s="24">
        <f t="shared" si="31"/>
        <v>0</v>
      </c>
      <c r="AC62" s="24">
        <f t="array" ref="AC62">SUM(($C62="BHH")*($J62="Y")*$G62:$H62)</f>
        <v>20</v>
      </c>
      <c r="AD62" s="24">
        <f t="array" ref="AD62">SUM(($C62="GHH")*($J62="Y")*$G62:$H62)</f>
        <v>0</v>
      </c>
      <c r="AE62" s="24">
        <f t="array" ref="AE62">SUM(($C62="SOL")*($J62="Y")*$G62:$H62)</f>
        <v>0</v>
      </c>
    </row>
    <row r="63" spans="3:31" ht="12.75" x14ac:dyDescent="0.25">
      <c r="C63" s="38" t="s">
        <v>15</v>
      </c>
      <c r="D63" s="39" t="s">
        <v>66</v>
      </c>
      <c r="E63" s="39">
        <v>10</v>
      </c>
      <c r="F63" s="39" t="s">
        <v>67</v>
      </c>
      <c r="G63" s="27">
        <v>30</v>
      </c>
      <c r="H63" s="44">
        <v>0</v>
      </c>
      <c r="I63" s="44">
        <v>0</v>
      </c>
      <c r="J63" s="84" t="s">
        <v>25</v>
      </c>
      <c r="K63" s="85"/>
      <c r="L63" s="28"/>
      <c r="O63" s="24">
        <f t="shared" si="32"/>
        <v>30</v>
      </c>
      <c r="P63" s="24">
        <f t="shared" si="33"/>
        <v>30</v>
      </c>
      <c r="Q63" s="24">
        <f t="shared" si="19"/>
        <v>0</v>
      </c>
      <c r="R63" s="24">
        <f t="shared" si="20"/>
        <v>30</v>
      </c>
      <c r="S63" s="24">
        <f t="shared" si="21"/>
        <v>0</v>
      </c>
      <c r="T63" s="24">
        <f t="shared" si="22"/>
        <v>0</v>
      </c>
      <c r="U63" s="24">
        <f t="shared" si="23"/>
        <v>0</v>
      </c>
      <c r="V63" s="24">
        <f t="shared" si="24"/>
        <v>0</v>
      </c>
      <c r="W63" s="24">
        <f t="shared" si="25"/>
        <v>0</v>
      </c>
      <c r="X63" s="24">
        <f t="shared" si="26"/>
        <v>0</v>
      </c>
      <c r="Y63" s="24">
        <f t="shared" si="27"/>
        <v>0</v>
      </c>
      <c r="Z63" s="24">
        <f t="shared" si="29"/>
        <v>0</v>
      </c>
      <c r="AA63" s="24">
        <f t="shared" si="30"/>
        <v>30</v>
      </c>
      <c r="AB63" s="24">
        <f t="shared" si="31"/>
        <v>0</v>
      </c>
      <c r="AC63" s="24">
        <f t="array" ref="AC63">SUM(($C63="BHH")*($J63="Y")*$G63:$H63)</f>
        <v>0</v>
      </c>
      <c r="AD63" s="24">
        <f t="array" ref="AD63">SUM(($C63="GHH")*($J63="Y")*$G63:$H63)</f>
        <v>30</v>
      </c>
      <c r="AE63" s="24">
        <f t="array" ref="AE63">SUM(($C63="SOL")*($J63="Y")*$G63:$H63)</f>
        <v>0</v>
      </c>
    </row>
    <row r="64" spans="3:31" ht="13.5" customHeight="1" x14ac:dyDescent="0.25">
      <c r="C64" s="25" t="s">
        <v>16</v>
      </c>
      <c r="D64" s="26" t="s">
        <v>66</v>
      </c>
      <c r="E64" s="26">
        <v>19</v>
      </c>
      <c r="F64" s="26" t="s">
        <v>68</v>
      </c>
      <c r="G64" s="27">
        <v>17</v>
      </c>
      <c r="H64" s="27">
        <v>0</v>
      </c>
      <c r="I64" s="27">
        <v>0</v>
      </c>
      <c r="J64" s="84" t="s">
        <v>25</v>
      </c>
      <c r="K64" s="85"/>
      <c r="L64" s="28"/>
      <c r="O64" s="24">
        <f t="shared" si="32"/>
        <v>17</v>
      </c>
      <c r="P64" s="24">
        <f t="shared" si="33"/>
        <v>17</v>
      </c>
      <c r="Q64" s="24">
        <f t="shared" si="19"/>
        <v>0</v>
      </c>
      <c r="R64" s="24">
        <f t="shared" si="20"/>
        <v>0</v>
      </c>
      <c r="S64" s="24">
        <f t="shared" si="21"/>
        <v>17</v>
      </c>
      <c r="T64" s="24">
        <f t="shared" si="22"/>
        <v>0</v>
      </c>
      <c r="U64" s="24">
        <f t="shared" si="23"/>
        <v>0</v>
      </c>
      <c r="V64" s="24">
        <f t="shared" si="24"/>
        <v>0</v>
      </c>
      <c r="W64" s="24">
        <f t="shared" si="25"/>
        <v>0</v>
      </c>
      <c r="X64" s="24">
        <f t="shared" si="26"/>
        <v>0</v>
      </c>
      <c r="Y64" s="24">
        <f t="shared" si="27"/>
        <v>0</v>
      </c>
      <c r="Z64" s="24">
        <f t="shared" si="29"/>
        <v>0</v>
      </c>
      <c r="AA64" s="24">
        <f t="shared" si="30"/>
        <v>0</v>
      </c>
      <c r="AB64" s="24">
        <f t="shared" si="31"/>
        <v>17</v>
      </c>
      <c r="AC64" s="24">
        <f t="array" ref="AC64">SUM(($C64="BHH")*($J64="Y")*$G64:$H64)</f>
        <v>0</v>
      </c>
      <c r="AD64" s="24">
        <f t="array" ref="AD64">SUM(($C64="GHH")*($J64="Y")*$G64:$H64)</f>
        <v>0</v>
      </c>
      <c r="AE64" s="24">
        <f t="array" ref="AE64">SUM(($C64="SOL")*($J64="Y")*$G64:$H64)</f>
        <v>17</v>
      </c>
    </row>
    <row r="65" spans="3:31" ht="13.5" customHeight="1" x14ac:dyDescent="0.25">
      <c r="C65" s="25" t="s">
        <v>14</v>
      </c>
      <c r="D65" s="26" t="s">
        <v>69</v>
      </c>
      <c r="E65" s="26" t="s">
        <v>70</v>
      </c>
      <c r="F65" s="26" t="s">
        <v>71</v>
      </c>
      <c r="G65" s="27">
        <v>30</v>
      </c>
      <c r="H65" s="27">
        <v>0</v>
      </c>
      <c r="I65" s="27">
        <v>0</v>
      </c>
      <c r="J65" s="84" t="s">
        <v>25</v>
      </c>
      <c r="K65" s="85"/>
      <c r="L65" s="28"/>
      <c r="O65" s="24">
        <f t="shared" si="32"/>
        <v>30</v>
      </c>
      <c r="P65" s="24">
        <f t="shared" si="33"/>
        <v>30</v>
      </c>
      <c r="Q65" s="24">
        <f t="shared" si="19"/>
        <v>30</v>
      </c>
      <c r="R65" s="24">
        <f t="shared" si="20"/>
        <v>0</v>
      </c>
      <c r="S65" s="24">
        <f t="shared" si="21"/>
        <v>0</v>
      </c>
      <c r="T65" s="24">
        <f t="shared" si="22"/>
        <v>0</v>
      </c>
      <c r="U65" s="24">
        <f t="shared" si="23"/>
        <v>0</v>
      </c>
      <c r="V65" s="24">
        <f t="shared" si="24"/>
        <v>0</v>
      </c>
      <c r="W65" s="24">
        <f t="shared" si="25"/>
        <v>0</v>
      </c>
      <c r="X65" s="24">
        <f t="shared" si="26"/>
        <v>0</v>
      </c>
      <c r="Y65" s="24">
        <f t="shared" si="27"/>
        <v>0</v>
      </c>
      <c r="Z65" s="24">
        <f t="shared" si="29"/>
        <v>30</v>
      </c>
      <c r="AA65" s="24">
        <f t="shared" si="30"/>
        <v>0</v>
      </c>
      <c r="AB65" s="24">
        <f t="shared" si="31"/>
        <v>0</v>
      </c>
      <c r="AC65" s="24">
        <f t="array" ref="AC65">SUM(($C65="BHH")*($J65="Y")*$G65:$H65)</f>
        <v>30</v>
      </c>
      <c r="AD65" s="24">
        <f t="array" ref="AD65">SUM(($C65="GHH")*($J65="Y")*$G65:$H65)</f>
        <v>0</v>
      </c>
      <c r="AE65" s="24">
        <f t="array" ref="AE65">SUM(($C65="SOL")*($J65="Y")*$G65:$H65)</f>
        <v>0</v>
      </c>
    </row>
    <row r="66" spans="3:31" ht="12.75" x14ac:dyDescent="0.25">
      <c r="C66" s="38" t="s">
        <v>15</v>
      </c>
      <c r="D66" s="26" t="s">
        <v>69</v>
      </c>
      <c r="E66" s="39">
        <v>24</v>
      </c>
      <c r="F66" s="39" t="s">
        <v>72</v>
      </c>
      <c r="G66" s="27">
        <v>27</v>
      </c>
      <c r="H66" s="44">
        <v>0</v>
      </c>
      <c r="I66" s="44">
        <v>0</v>
      </c>
      <c r="J66" s="84" t="s">
        <v>25</v>
      </c>
      <c r="K66" s="85"/>
      <c r="L66" s="28"/>
      <c r="O66" s="24">
        <f t="shared" si="32"/>
        <v>27</v>
      </c>
      <c r="P66" s="24">
        <f t="shared" si="33"/>
        <v>27</v>
      </c>
      <c r="Q66" s="24">
        <f t="shared" si="19"/>
        <v>0</v>
      </c>
      <c r="R66" s="24">
        <f t="shared" si="20"/>
        <v>27</v>
      </c>
      <c r="S66" s="24">
        <f t="shared" si="21"/>
        <v>0</v>
      </c>
      <c r="T66" s="24">
        <f t="shared" si="22"/>
        <v>0</v>
      </c>
      <c r="U66" s="24">
        <f t="shared" si="23"/>
        <v>0</v>
      </c>
      <c r="V66" s="24">
        <f t="shared" si="24"/>
        <v>0</v>
      </c>
      <c r="W66" s="24">
        <f t="shared" si="25"/>
        <v>0</v>
      </c>
      <c r="X66" s="24">
        <f t="shared" si="26"/>
        <v>0</v>
      </c>
      <c r="Y66" s="24">
        <f t="shared" si="27"/>
        <v>0</v>
      </c>
      <c r="Z66" s="24">
        <f t="shared" si="29"/>
        <v>0</v>
      </c>
      <c r="AA66" s="24">
        <f t="shared" si="30"/>
        <v>27</v>
      </c>
      <c r="AB66" s="24">
        <f t="shared" si="31"/>
        <v>0</v>
      </c>
      <c r="AC66" s="24">
        <f t="array" ref="AC66">SUM(($C66="BHH")*($J66="Y")*$G66:$H66)</f>
        <v>0</v>
      </c>
      <c r="AD66" s="24">
        <f t="array" ref="AD66">SUM(($C66="GHH")*($J66="Y")*$G66:$H66)</f>
        <v>27</v>
      </c>
      <c r="AE66" s="24">
        <f t="array" ref="AE66">SUM(($C66="SOL")*($J66="Y")*$G66:$H66)</f>
        <v>0</v>
      </c>
    </row>
    <row r="67" spans="3:31" ht="13.5" thickBot="1" x14ac:dyDescent="0.3">
      <c r="C67" s="29" t="s">
        <v>16</v>
      </c>
      <c r="D67" s="30" t="s">
        <v>69</v>
      </c>
      <c r="E67" s="30">
        <v>8</v>
      </c>
      <c r="F67" s="30" t="s">
        <v>73</v>
      </c>
      <c r="G67" s="31">
        <v>24</v>
      </c>
      <c r="H67" s="31">
        <v>0</v>
      </c>
      <c r="I67" s="31">
        <v>0</v>
      </c>
      <c r="J67" s="86" t="s">
        <v>25</v>
      </c>
      <c r="K67" s="87"/>
      <c r="L67" s="32"/>
      <c r="O67" s="24">
        <f t="shared" si="32"/>
        <v>24</v>
      </c>
      <c r="P67" s="24">
        <f t="shared" si="33"/>
        <v>24</v>
      </c>
      <c r="Q67" s="24">
        <f t="shared" si="19"/>
        <v>0</v>
      </c>
      <c r="R67" s="24">
        <f t="shared" si="20"/>
        <v>0</v>
      </c>
      <c r="S67" s="24">
        <f t="shared" si="21"/>
        <v>24</v>
      </c>
      <c r="T67" s="24">
        <f t="shared" si="22"/>
        <v>0</v>
      </c>
      <c r="U67" s="24">
        <f t="shared" si="23"/>
        <v>0</v>
      </c>
      <c r="V67" s="24">
        <f t="shared" si="24"/>
        <v>0</v>
      </c>
      <c r="W67" s="24">
        <f t="shared" si="25"/>
        <v>0</v>
      </c>
      <c r="X67" s="24">
        <f t="shared" si="26"/>
        <v>0</v>
      </c>
      <c r="Y67" s="24">
        <f t="shared" si="27"/>
        <v>0</v>
      </c>
      <c r="Z67" s="24">
        <f t="shared" si="29"/>
        <v>0</v>
      </c>
      <c r="AA67" s="24">
        <f t="shared" si="30"/>
        <v>0</v>
      </c>
      <c r="AB67" s="24">
        <f t="shared" si="31"/>
        <v>24</v>
      </c>
      <c r="AC67" s="24">
        <f t="array" ref="AC67">SUM(($C67="BHH")*($J67="Y")*$G67:$H67)</f>
        <v>0</v>
      </c>
      <c r="AD67" s="24">
        <f t="array" ref="AD67">SUM(($C67="GHH")*($J67="Y")*$G67:$H67)</f>
        <v>0</v>
      </c>
      <c r="AE67" s="24">
        <f t="array" ref="AE67">SUM(($C67="SOL")*($J67="Y")*$G67:$H67)</f>
        <v>24</v>
      </c>
    </row>
    <row r="68" spans="3:31" ht="2.4500000000000002" customHeight="1" thickBot="1" x14ac:dyDescent="0.3">
      <c r="C68" s="33"/>
      <c r="D68" s="33"/>
      <c r="E68" s="33"/>
      <c r="F68" s="33"/>
      <c r="G68" s="34"/>
      <c r="H68" s="34"/>
      <c r="I68" s="34"/>
      <c r="J68" s="34"/>
      <c r="K68" s="34"/>
      <c r="L68" s="34"/>
    </row>
    <row r="69" spans="3:31" ht="13.5" customHeight="1" thickBot="1" x14ac:dyDescent="0.3">
      <c r="C69" s="80" t="s">
        <v>26</v>
      </c>
      <c r="D69" s="81"/>
      <c r="E69" s="81"/>
      <c r="F69" s="81"/>
      <c r="G69" s="35">
        <f>SUM(G49:G68)</f>
        <v>486</v>
      </c>
      <c r="H69" s="35">
        <f>SUM(H49:H68)</f>
        <v>7</v>
      </c>
      <c r="I69" s="35">
        <f>SUM(I49:I68)</f>
        <v>13</v>
      </c>
      <c r="J69" s="35">
        <f>O69</f>
        <v>407</v>
      </c>
      <c r="K69" s="35">
        <f>P69</f>
        <v>414</v>
      </c>
      <c r="L69" s="36"/>
      <c r="O69" s="24">
        <f t="shared" ref="O69:AE69" si="34">SUM(O49:O67)</f>
        <v>407</v>
      </c>
      <c r="P69" s="24">
        <f t="shared" si="34"/>
        <v>414</v>
      </c>
      <c r="Q69" s="24">
        <f t="shared" si="34"/>
        <v>207</v>
      </c>
      <c r="R69" s="24">
        <f t="shared" si="34"/>
        <v>168</v>
      </c>
      <c r="S69" s="24">
        <f t="shared" si="34"/>
        <v>111</v>
      </c>
      <c r="T69" s="24">
        <f t="shared" si="34"/>
        <v>0</v>
      </c>
      <c r="U69" s="24">
        <f t="shared" si="34"/>
        <v>3</v>
      </c>
      <c r="V69" s="24">
        <f t="shared" si="34"/>
        <v>4</v>
      </c>
      <c r="W69" s="24">
        <f t="shared" si="34"/>
        <v>0</v>
      </c>
      <c r="X69" s="24">
        <f t="shared" si="34"/>
        <v>0</v>
      </c>
      <c r="Y69" s="24">
        <f t="shared" si="34"/>
        <v>13</v>
      </c>
      <c r="Z69" s="24">
        <f t="shared" si="34"/>
        <v>162</v>
      </c>
      <c r="AA69" s="24">
        <f t="shared" si="34"/>
        <v>134</v>
      </c>
      <c r="AB69" s="24">
        <f t="shared" si="34"/>
        <v>111</v>
      </c>
      <c r="AC69" s="24">
        <f t="shared" si="34"/>
        <v>162</v>
      </c>
      <c r="AD69" s="24">
        <f t="shared" si="34"/>
        <v>137</v>
      </c>
      <c r="AE69" s="24">
        <f t="shared" si="34"/>
        <v>115</v>
      </c>
    </row>
    <row r="70" spans="3:31" ht="2.4500000000000002" customHeight="1" x14ac:dyDescent="0.25">
      <c r="C70" s="33"/>
      <c r="D70" s="33"/>
      <c r="E70" s="33"/>
      <c r="F70" s="33"/>
      <c r="G70" s="34"/>
      <c r="H70" s="34"/>
      <c r="I70" s="34"/>
      <c r="J70" s="34"/>
      <c r="K70" s="34"/>
      <c r="L70" s="34"/>
    </row>
    <row r="71" spans="3:31" s="2" customFormat="1" ht="30" customHeight="1" x14ac:dyDescent="0.25">
      <c r="C71" s="5"/>
      <c r="D71" s="5"/>
      <c r="E71" s="5"/>
      <c r="F71" s="5"/>
      <c r="G71" s="6"/>
      <c r="H71" s="6"/>
      <c r="I71" s="6"/>
      <c r="J71" s="6"/>
      <c r="K71" s="6"/>
      <c r="L71" s="6"/>
      <c r="O71" s="82" t="s">
        <v>0</v>
      </c>
      <c r="P71" s="82"/>
      <c r="Q71" s="83" t="s">
        <v>1</v>
      </c>
      <c r="R71" s="83"/>
      <c r="S71" s="83"/>
      <c r="T71" s="83" t="s">
        <v>2</v>
      </c>
      <c r="U71" s="83"/>
      <c r="V71" s="83"/>
      <c r="W71" s="83" t="s">
        <v>3</v>
      </c>
      <c r="X71" s="83"/>
      <c r="Y71" s="83"/>
      <c r="Z71" s="83" t="s">
        <v>4</v>
      </c>
      <c r="AA71" s="83"/>
      <c r="AB71" s="83"/>
      <c r="AC71" s="68" t="s">
        <v>5</v>
      </c>
      <c r="AD71" s="69"/>
      <c r="AE71" s="70"/>
    </row>
    <row r="72" spans="3:31" ht="2.4500000000000002" customHeight="1" thickBot="1" x14ac:dyDescent="0.3">
      <c r="O72" s="7"/>
      <c r="P72" s="8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</row>
    <row r="73" spans="3:31" s="14" customFormat="1" ht="26.25" thickBot="1" x14ac:dyDescent="0.3">
      <c r="C73" s="9" t="s">
        <v>6</v>
      </c>
      <c r="D73" s="10" t="s">
        <v>7</v>
      </c>
      <c r="E73" s="10" t="s">
        <v>8</v>
      </c>
      <c r="F73" s="10" t="s">
        <v>9</v>
      </c>
      <c r="G73" s="11" t="s">
        <v>1</v>
      </c>
      <c r="H73" s="11" t="s">
        <v>2</v>
      </c>
      <c r="I73" s="11" t="s">
        <v>3</v>
      </c>
      <c r="J73" s="12" t="s">
        <v>10</v>
      </c>
      <c r="K73" s="12" t="s">
        <v>11</v>
      </c>
      <c r="L73" s="13" t="s">
        <v>12</v>
      </c>
      <c r="O73" s="15" t="s">
        <v>1</v>
      </c>
      <c r="P73" s="15" t="s">
        <v>13</v>
      </c>
      <c r="Q73" s="15" t="s">
        <v>14</v>
      </c>
      <c r="R73" s="15" t="s">
        <v>15</v>
      </c>
      <c r="S73" s="15" t="s">
        <v>16</v>
      </c>
      <c r="T73" s="15" t="s">
        <v>14</v>
      </c>
      <c r="U73" s="15" t="s">
        <v>15</v>
      </c>
      <c r="V73" s="15" t="s">
        <v>16</v>
      </c>
      <c r="W73" s="15" t="s">
        <v>14</v>
      </c>
      <c r="X73" s="15" t="s">
        <v>15</v>
      </c>
      <c r="Y73" s="15" t="s">
        <v>16</v>
      </c>
      <c r="Z73" s="15" t="s">
        <v>14</v>
      </c>
      <c r="AA73" s="15" t="s">
        <v>15</v>
      </c>
      <c r="AB73" s="15" t="s">
        <v>16</v>
      </c>
      <c r="AC73" s="15" t="s">
        <v>14</v>
      </c>
      <c r="AD73" s="15" t="s">
        <v>15</v>
      </c>
      <c r="AE73" s="15" t="s">
        <v>16</v>
      </c>
    </row>
    <row r="74" spans="3:31" s="18" customFormat="1" ht="2.4500000000000002" customHeight="1" thickBot="1" x14ac:dyDescent="0.3">
      <c r="C74" s="16"/>
      <c r="D74" s="16"/>
      <c r="E74" s="16"/>
      <c r="F74" s="16"/>
      <c r="G74" s="17"/>
      <c r="H74" s="17"/>
      <c r="I74" s="17"/>
      <c r="J74" s="17"/>
      <c r="K74" s="17"/>
      <c r="L74" s="17"/>
    </row>
    <row r="75" spans="3:31" ht="12.75" x14ac:dyDescent="0.25">
      <c r="C75" s="19" t="s">
        <v>14</v>
      </c>
      <c r="D75" s="20" t="s">
        <v>74</v>
      </c>
      <c r="E75" s="20">
        <v>19</v>
      </c>
      <c r="F75" s="20">
        <v>19</v>
      </c>
      <c r="G75" s="21">
        <v>25</v>
      </c>
      <c r="H75" s="50">
        <v>0</v>
      </c>
      <c r="I75" s="50">
        <v>0</v>
      </c>
      <c r="J75" s="88" t="s">
        <v>25</v>
      </c>
      <c r="K75" s="89"/>
      <c r="L75" s="22"/>
      <c r="O75" s="24">
        <f>(SUMIF(J75,"Y",G75))</f>
        <v>25</v>
      </c>
      <c r="P75" s="24">
        <f t="shared" ref="P75:P89" si="35">(SUMIF(J75,"Y",H75))+(SUMIF(J75,"Y",G75))</f>
        <v>25</v>
      </c>
      <c r="Q75" s="24">
        <f t="shared" ref="Q75:Q89" si="36">(SUMIF($C75,"BHH",$G75))</f>
        <v>25</v>
      </c>
      <c r="R75" s="24">
        <f t="shared" ref="R75:R89" si="37">(SUMIF($C75,"GHH",$G75))</f>
        <v>0</v>
      </c>
      <c r="S75" s="24">
        <f t="shared" ref="S75:S89" si="38">(SUMIF($C75,"SOL",$G75))</f>
        <v>0</v>
      </c>
      <c r="T75" s="24">
        <f t="shared" ref="T75:T89" si="39">(SUMIF($C75,"BHH",$H75))</f>
        <v>0</v>
      </c>
      <c r="U75" s="24">
        <f t="shared" ref="U75:U89" si="40">(SUMIF($C75,"GHH",$H75))</f>
        <v>0</v>
      </c>
      <c r="V75" s="24">
        <f t="shared" ref="V75:V89" si="41">(SUMIF($C75,"SOL",$H75))</f>
        <v>0</v>
      </c>
      <c r="W75" s="24">
        <f t="shared" ref="W75:W89" si="42">(SUMIF($C75,"BHH",$I75))</f>
        <v>0</v>
      </c>
      <c r="X75" s="24">
        <f t="shared" ref="X75:X89" si="43">(SUMIF($C75,"GHH",$I75))</f>
        <v>0</v>
      </c>
      <c r="Y75" s="24">
        <f t="shared" ref="Y75:Y89" si="44">(SUMIF($C75,"SOL",$I75))</f>
        <v>0</v>
      </c>
      <c r="Z75" s="24">
        <f>SUM(($C75="BHH")*($J75="Y")*$G75)</f>
        <v>25</v>
      </c>
      <c r="AA75" s="24">
        <f>SUM(($C75="GHH")*($J75="Y")*$G75)</f>
        <v>0</v>
      </c>
      <c r="AB75" s="24">
        <f>SUM(($C75="SOL")*($J75="Y")*$G75)</f>
        <v>0</v>
      </c>
      <c r="AC75" s="24">
        <f t="array" ref="AC75">SUM(($C75="BHH")*($J75="Y")*$G75:$H75)</f>
        <v>25</v>
      </c>
      <c r="AD75" s="24">
        <f t="array" ref="AD75">SUM(($C75="GHH")*($J75="Y")*$G75:$H75)</f>
        <v>0</v>
      </c>
      <c r="AE75" s="24">
        <f t="array" ref="AE75">SUM(($C75="SOL")*($J75="Y")*$G75:$H75)</f>
        <v>0</v>
      </c>
    </row>
    <row r="76" spans="3:31" ht="13.5" customHeight="1" x14ac:dyDescent="0.25">
      <c r="C76" s="38" t="s">
        <v>15</v>
      </c>
      <c r="D76" s="39" t="s">
        <v>75</v>
      </c>
      <c r="E76" s="39">
        <v>8</v>
      </c>
      <c r="F76" s="39" t="s">
        <v>76</v>
      </c>
      <c r="G76" s="27">
        <v>31</v>
      </c>
      <c r="H76" s="44">
        <v>0</v>
      </c>
      <c r="I76" s="44">
        <v>0</v>
      </c>
      <c r="J76" s="84" t="s">
        <v>25</v>
      </c>
      <c r="K76" s="85"/>
      <c r="L76" s="28"/>
      <c r="O76" s="24">
        <f t="shared" ref="O76:O89" si="45">(SUMIF(J76,"Y",G76))</f>
        <v>31</v>
      </c>
      <c r="P76" s="24">
        <f t="shared" si="35"/>
        <v>31</v>
      </c>
      <c r="Q76" s="24">
        <f t="shared" si="36"/>
        <v>0</v>
      </c>
      <c r="R76" s="24">
        <f t="shared" si="37"/>
        <v>31</v>
      </c>
      <c r="S76" s="24">
        <f t="shared" si="38"/>
        <v>0</v>
      </c>
      <c r="T76" s="24">
        <f t="shared" si="39"/>
        <v>0</v>
      </c>
      <c r="U76" s="24">
        <f t="shared" si="40"/>
        <v>0</v>
      </c>
      <c r="V76" s="24">
        <f t="shared" si="41"/>
        <v>0</v>
      </c>
      <c r="W76" s="24">
        <f t="shared" si="42"/>
        <v>0</v>
      </c>
      <c r="X76" s="24">
        <f t="shared" si="43"/>
        <v>0</v>
      </c>
      <c r="Y76" s="24">
        <f t="shared" si="44"/>
        <v>0</v>
      </c>
      <c r="Z76" s="24">
        <f t="shared" ref="Z76:Z89" si="46">SUM(($C76="BHH")*($J76="Y")*$G76)</f>
        <v>0</v>
      </c>
      <c r="AA76" s="24">
        <f t="shared" ref="AA76:AA89" si="47">SUM(($C76="GHH")*($J76="Y")*$G76)</f>
        <v>31</v>
      </c>
      <c r="AB76" s="24">
        <f t="shared" ref="AB76:AB89" si="48">SUM(($C76="SOL")*($J76="Y")*$G76)</f>
        <v>0</v>
      </c>
      <c r="AC76" s="24">
        <f t="array" ref="AC76">SUM(($C76="BHH")*($J76="Y")*$G76:$H76)</f>
        <v>0</v>
      </c>
      <c r="AD76" s="24">
        <f t="array" ref="AD76">SUM(($C76="GHH")*($J76="Y")*$G76:$H76)</f>
        <v>31</v>
      </c>
      <c r="AE76" s="24">
        <f t="array" ref="AE76">SUM(($C76="SOL")*($J76="Y")*$G76:$H76)</f>
        <v>0</v>
      </c>
    </row>
    <row r="77" spans="3:31" ht="13.5" customHeight="1" x14ac:dyDescent="0.25">
      <c r="C77" s="25" t="s">
        <v>14</v>
      </c>
      <c r="D77" s="39" t="s">
        <v>77</v>
      </c>
      <c r="E77" s="39" t="s">
        <v>77</v>
      </c>
      <c r="F77" s="39" t="s">
        <v>78</v>
      </c>
      <c r="G77" s="27">
        <v>0</v>
      </c>
      <c r="H77" s="44">
        <v>0</v>
      </c>
      <c r="I77" s="44">
        <v>0</v>
      </c>
      <c r="J77" s="84" t="s">
        <v>20</v>
      </c>
      <c r="K77" s="85"/>
      <c r="L77" s="28"/>
      <c r="O77" s="24">
        <f t="shared" si="45"/>
        <v>0</v>
      </c>
      <c r="P77" s="24">
        <f t="shared" si="35"/>
        <v>0</v>
      </c>
      <c r="Q77" s="24">
        <f t="shared" si="36"/>
        <v>0</v>
      </c>
      <c r="R77" s="24">
        <f t="shared" si="37"/>
        <v>0</v>
      </c>
      <c r="S77" s="24">
        <f t="shared" si="38"/>
        <v>0</v>
      </c>
      <c r="T77" s="24">
        <f t="shared" si="39"/>
        <v>0</v>
      </c>
      <c r="U77" s="24">
        <f t="shared" si="40"/>
        <v>0</v>
      </c>
      <c r="V77" s="24">
        <f t="shared" si="41"/>
        <v>0</v>
      </c>
      <c r="W77" s="24">
        <f t="shared" si="42"/>
        <v>0</v>
      </c>
      <c r="X77" s="24">
        <f t="shared" si="43"/>
        <v>0</v>
      </c>
      <c r="Y77" s="24">
        <f t="shared" si="44"/>
        <v>0</v>
      </c>
      <c r="Z77" s="24">
        <f t="shared" si="46"/>
        <v>0</v>
      </c>
      <c r="AA77" s="24">
        <f t="shared" si="47"/>
        <v>0</v>
      </c>
      <c r="AB77" s="24">
        <f t="shared" si="48"/>
        <v>0</v>
      </c>
      <c r="AC77" s="24">
        <f t="array" ref="AC77">SUM(($C77="BHH")*($J77="Y")*$G77:$H77)</f>
        <v>0</v>
      </c>
      <c r="AD77" s="24">
        <f t="array" ref="AD77">SUM(($C77="GHH")*($J77="Y")*$G77:$H77)</f>
        <v>0</v>
      </c>
      <c r="AE77" s="24">
        <f t="array" ref="AE77">SUM(($C77="SOL")*($J77="Y")*$G77:$H77)</f>
        <v>0</v>
      </c>
    </row>
    <row r="78" spans="3:31" ht="12.75" x14ac:dyDescent="0.25">
      <c r="C78" s="38" t="s">
        <v>15</v>
      </c>
      <c r="D78" s="39" t="s">
        <v>77</v>
      </c>
      <c r="E78" s="39" t="s">
        <v>77</v>
      </c>
      <c r="F78" s="39" t="s">
        <v>79</v>
      </c>
      <c r="G78" s="27">
        <v>0</v>
      </c>
      <c r="H78" s="44">
        <v>0</v>
      </c>
      <c r="I78" s="44">
        <v>0</v>
      </c>
      <c r="J78" s="84" t="s">
        <v>20</v>
      </c>
      <c r="K78" s="85"/>
      <c r="L78" s="28"/>
      <c r="O78" s="24">
        <f t="shared" si="45"/>
        <v>0</v>
      </c>
      <c r="P78" s="24">
        <f t="shared" si="35"/>
        <v>0</v>
      </c>
      <c r="Q78" s="24">
        <f t="shared" si="36"/>
        <v>0</v>
      </c>
      <c r="R78" s="24">
        <f t="shared" si="37"/>
        <v>0</v>
      </c>
      <c r="S78" s="24">
        <f t="shared" si="38"/>
        <v>0</v>
      </c>
      <c r="T78" s="24">
        <f t="shared" si="39"/>
        <v>0</v>
      </c>
      <c r="U78" s="24">
        <f t="shared" si="40"/>
        <v>0</v>
      </c>
      <c r="V78" s="24">
        <f t="shared" si="41"/>
        <v>0</v>
      </c>
      <c r="W78" s="24">
        <f t="shared" si="42"/>
        <v>0</v>
      </c>
      <c r="X78" s="24">
        <f t="shared" si="43"/>
        <v>0</v>
      </c>
      <c r="Y78" s="24">
        <f t="shared" si="44"/>
        <v>0</v>
      </c>
      <c r="Z78" s="24">
        <f t="shared" si="46"/>
        <v>0</v>
      </c>
      <c r="AA78" s="24">
        <f t="shared" si="47"/>
        <v>0</v>
      </c>
      <c r="AB78" s="24">
        <f t="shared" si="48"/>
        <v>0</v>
      </c>
      <c r="AC78" s="24">
        <f t="array" ref="AC78">SUM(($C78="BHH")*($J78="Y")*$G78:$H78)</f>
        <v>0</v>
      </c>
      <c r="AD78" s="24">
        <f t="array" ref="AD78">SUM(($C78="GHH")*($J78="Y")*$G78:$H78)</f>
        <v>0</v>
      </c>
      <c r="AE78" s="24">
        <f t="array" ref="AE78">SUM(($C78="SOL")*($J78="Y")*$G78:$H78)</f>
        <v>0</v>
      </c>
    </row>
    <row r="79" spans="3:31" ht="13.5" customHeight="1" x14ac:dyDescent="0.25">
      <c r="C79" s="25" t="s">
        <v>14</v>
      </c>
      <c r="D79" s="26" t="s">
        <v>80</v>
      </c>
      <c r="E79" s="26">
        <v>30</v>
      </c>
      <c r="F79" s="26">
        <v>30</v>
      </c>
      <c r="G79" s="27">
        <v>28</v>
      </c>
      <c r="H79" s="27">
        <v>0</v>
      </c>
      <c r="I79" s="27">
        <v>0</v>
      </c>
      <c r="J79" s="84" t="s">
        <v>25</v>
      </c>
      <c r="K79" s="85"/>
      <c r="L79" s="28"/>
      <c r="O79" s="24">
        <f t="shared" si="45"/>
        <v>28</v>
      </c>
      <c r="P79" s="24">
        <f t="shared" si="35"/>
        <v>28</v>
      </c>
      <c r="Q79" s="24">
        <f t="shared" si="36"/>
        <v>28</v>
      </c>
      <c r="R79" s="24">
        <f t="shared" si="37"/>
        <v>0</v>
      </c>
      <c r="S79" s="24">
        <f t="shared" si="38"/>
        <v>0</v>
      </c>
      <c r="T79" s="24">
        <f t="shared" si="39"/>
        <v>0</v>
      </c>
      <c r="U79" s="24">
        <f t="shared" si="40"/>
        <v>0</v>
      </c>
      <c r="V79" s="24">
        <f t="shared" si="41"/>
        <v>0</v>
      </c>
      <c r="W79" s="24">
        <f t="shared" si="42"/>
        <v>0</v>
      </c>
      <c r="X79" s="24">
        <f t="shared" si="43"/>
        <v>0</v>
      </c>
      <c r="Y79" s="24">
        <f t="shared" si="44"/>
        <v>0</v>
      </c>
      <c r="Z79" s="24">
        <f t="shared" si="46"/>
        <v>28</v>
      </c>
      <c r="AA79" s="24">
        <f t="shared" si="47"/>
        <v>0</v>
      </c>
      <c r="AB79" s="24">
        <f t="shared" si="48"/>
        <v>0</v>
      </c>
      <c r="AC79" s="24">
        <f t="array" ref="AC79">SUM(($C79="BHH")*($J79="Y")*$G79:$H79)</f>
        <v>28</v>
      </c>
      <c r="AD79" s="24">
        <f t="array" ref="AD79">SUM(($C79="GHH")*($J79="Y")*$G79:$H79)</f>
        <v>0</v>
      </c>
      <c r="AE79" s="24">
        <f t="array" ref="AE79">SUM(($C79="SOL")*($J79="Y")*$G79:$H79)</f>
        <v>0</v>
      </c>
    </row>
    <row r="80" spans="3:31" ht="12.75" x14ac:dyDescent="0.25">
      <c r="C80" s="25" t="s">
        <v>14</v>
      </c>
      <c r="D80" s="26" t="s">
        <v>80</v>
      </c>
      <c r="E80" s="26" t="s">
        <v>81</v>
      </c>
      <c r="F80" s="26" t="s">
        <v>82</v>
      </c>
      <c r="G80" s="27">
        <v>27</v>
      </c>
      <c r="H80" s="27">
        <v>0</v>
      </c>
      <c r="I80" s="27">
        <v>0</v>
      </c>
      <c r="J80" s="84" t="s">
        <v>25</v>
      </c>
      <c r="K80" s="85"/>
      <c r="L80" s="28"/>
      <c r="O80" s="24">
        <f t="shared" si="45"/>
        <v>27</v>
      </c>
      <c r="P80" s="24">
        <f t="shared" si="35"/>
        <v>27</v>
      </c>
      <c r="Q80" s="24">
        <f t="shared" si="36"/>
        <v>27</v>
      </c>
      <c r="R80" s="24">
        <f t="shared" si="37"/>
        <v>0</v>
      </c>
      <c r="S80" s="24">
        <f t="shared" si="38"/>
        <v>0</v>
      </c>
      <c r="T80" s="24">
        <f t="shared" si="39"/>
        <v>0</v>
      </c>
      <c r="U80" s="24">
        <f t="shared" si="40"/>
        <v>0</v>
      </c>
      <c r="V80" s="24">
        <f t="shared" si="41"/>
        <v>0</v>
      </c>
      <c r="W80" s="24">
        <f t="shared" si="42"/>
        <v>0</v>
      </c>
      <c r="X80" s="24">
        <f t="shared" si="43"/>
        <v>0</v>
      </c>
      <c r="Y80" s="24">
        <f t="shared" si="44"/>
        <v>0</v>
      </c>
      <c r="Z80" s="24">
        <f t="shared" si="46"/>
        <v>27</v>
      </c>
      <c r="AA80" s="24">
        <f t="shared" si="47"/>
        <v>0</v>
      </c>
      <c r="AB80" s="24">
        <f t="shared" si="48"/>
        <v>0</v>
      </c>
      <c r="AC80" s="24">
        <f t="array" ref="AC80">SUM(($C80="BHH")*($J80="Y")*$G80:$H80)</f>
        <v>27</v>
      </c>
      <c r="AD80" s="24">
        <f t="array" ref="AD80">SUM(($C80="GHH")*($J80="Y")*$G80:$H80)</f>
        <v>0</v>
      </c>
      <c r="AE80" s="24">
        <f t="array" ref="AE80">SUM(($C80="SOL")*($J80="Y")*$G80:$H80)</f>
        <v>0</v>
      </c>
    </row>
    <row r="81" spans="3:31" ht="12.75" x14ac:dyDescent="0.25">
      <c r="C81" s="25" t="s">
        <v>14</v>
      </c>
      <c r="D81" s="39" t="s">
        <v>83</v>
      </c>
      <c r="E81" s="26" t="s">
        <v>84</v>
      </c>
      <c r="F81" s="26" t="s">
        <v>85</v>
      </c>
      <c r="G81" s="27">
        <v>25</v>
      </c>
      <c r="H81" s="27">
        <v>0</v>
      </c>
      <c r="I81" s="27">
        <v>0</v>
      </c>
      <c r="J81" s="84" t="s">
        <v>25</v>
      </c>
      <c r="K81" s="85"/>
      <c r="L81" s="28"/>
      <c r="O81" s="24">
        <f t="shared" si="45"/>
        <v>25</v>
      </c>
      <c r="P81" s="24">
        <f t="shared" si="35"/>
        <v>25</v>
      </c>
      <c r="Q81" s="24">
        <f t="shared" si="36"/>
        <v>25</v>
      </c>
      <c r="R81" s="24">
        <f t="shared" si="37"/>
        <v>0</v>
      </c>
      <c r="S81" s="24">
        <f t="shared" si="38"/>
        <v>0</v>
      </c>
      <c r="T81" s="24">
        <f t="shared" si="39"/>
        <v>0</v>
      </c>
      <c r="U81" s="24">
        <f t="shared" si="40"/>
        <v>0</v>
      </c>
      <c r="V81" s="24">
        <f t="shared" si="41"/>
        <v>0</v>
      </c>
      <c r="W81" s="24">
        <f t="shared" si="42"/>
        <v>0</v>
      </c>
      <c r="X81" s="24">
        <f t="shared" si="43"/>
        <v>0</v>
      </c>
      <c r="Y81" s="24">
        <f t="shared" si="44"/>
        <v>0</v>
      </c>
      <c r="Z81" s="24">
        <f t="shared" si="46"/>
        <v>25</v>
      </c>
      <c r="AA81" s="24">
        <f t="shared" si="47"/>
        <v>0</v>
      </c>
      <c r="AB81" s="24">
        <f t="shared" si="48"/>
        <v>0</v>
      </c>
      <c r="AC81" s="24">
        <f t="array" ref="AC81">SUM(($C81="BHH")*($J81="Y")*$G81:$H81)</f>
        <v>25</v>
      </c>
      <c r="AD81" s="24">
        <f t="array" ref="AD81">SUM(($C81="GHH")*($J81="Y")*$G81:$H81)</f>
        <v>0</v>
      </c>
      <c r="AE81" s="24">
        <f t="array" ref="AE81">SUM(($C81="SOL")*($J81="Y")*$G81:$H81)</f>
        <v>0</v>
      </c>
    </row>
    <row r="82" spans="3:31" ht="12.75" x14ac:dyDescent="0.25">
      <c r="C82" s="51" t="s">
        <v>15</v>
      </c>
      <c r="D82" s="52" t="s">
        <v>80</v>
      </c>
      <c r="E82" s="52">
        <v>9</v>
      </c>
      <c r="F82" s="52" t="s">
        <v>86</v>
      </c>
      <c r="G82" s="27">
        <v>31</v>
      </c>
      <c r="H82" s="44">
        <v>0</v>
      </c>
      <c r="I82" s="44">
        <v>0</v>
      </c>
      <c r="J82" s="84" t="s">
        <v>25</v>
      </c>
      <c r="K82" s="85"/>
      <c r="L82" s="28"/>
      <c r="O82" s="24">
        <f t="shared" si="45"/>
        <v>31</v>
      </c>
      <c r="P82" s="24">
        <f t="shared" si="35"/>
        <v>31</v>
      </c>
      <c r="Q82" s="24">
        <f t="shared" si="36"/>
        <v>0</v>
      </c>
      <c r="R82" s="24">
        <f t="shared" si="37"/>
        <v>31</v>
      </c>
      <c r="S82" s="24">
        <f t="shared" si="38"/>
        <v>0</v>
      </c>
      <c r="T82" s="24">
        <f t="shared" si="39"/>
        <v>0</v>
      </c>
      <c r="U82" s="24">
        <f t="shared" si="40"/>
        <v>0</v>
      </c>
      <c r="V82" s="24">
        <f t="shared" si="41"/>
        <v>0</v>
      </c>
      <c r="W82" s="24">
        <f t="shared" si="42"/>
        <v>0</v>
      </c>
      <c r="X82" s="24">
        <f t="shared" si="43"/>
        <v>0</v>
      </c>
      <c r="Y82" s="24">
        <f t="shared" si="44"/>
        <v>0</v>
      </c>
      <c r="Z82" s="24">
        <f t="shared" si="46"/>
        <v>0</v>
      </c>
      <c r="AA82" s="24">
        <f t="shared" si="47"/>
        <v>31</v>
      </c>
      <c r="AB82" s="24">
        <f t="shared" si="48"/>
        <v>0</v>
      </c>
      <c r="AC82" s="24">
        <f t="array" ref="AC82">SUM(($C82="BHH")*($J82="Y")*$G82:$H82)</f>
        <v>0</v>
      </c>
      <c r="AD82" s="24">
        <f t="array" ref="AD82">SUM(($C82="GHH")*($J82="Y")*$G82:$H82)</f>
        <v>31</v>
      </c>
      <c r="AE82" s="24">
        <f t="array" ref="AE82">SUM(($C82="SOL")*($J82="Y")*$G82:$H82)</f>
        <v>0</v>
      </c>
    </row>
    <row r="83" spans="3:31" ht="12.75" x14ac:dyDescent="0.25">
      <c r="C83" s="38" t="s">
        <v>15</v>
      </c>
      <c r="D83" s="39" t="s">
        <v>80</v>
      </c>
      <c r="E83" s="39">
        <v>11</v>
      </c>
      <c r="F83" s="39" t="s">
        <v>87</v>
      </c>
      <c r="G83" s="27">
        <v>31</v>
      </c>
      <c r="H83" s="44">
        <v>0</v>
      </c>
      <c r="I83" s="44">
        <v>0</v>
      </c>
      <c r="J83" s="84" t="s">
        <v>25</v>
      </c>
      <c r="K83" s="85"/>
      <c r="L83" s="28"/>
      <c r="O83" s="24">
        <f t="shared" si="45"/>
        <v>31</v>
      </c>
      <c r="P83" s="24">
        <f t="shared" si="35"/>
        <v>31</v>
      </c>
      <c r="Q83" s="24">
        <f t="shared" si="36"/>
        <v>0</v>
      </c>
      <c r="R83" s="24">
        <f t="shared" si="37"/>
        <v>31</v>
      </c>
      <c r="S83" s="24">
        <f t="shared" si="38"/>
        <v>0</v>
      </c>
      <c r="T83" s="24">
        <f t="shared" si="39"/>
        <v>0</v>
      </c>
      <c r="U83" s="24">
        <f t="shared" si="40"/>
        <v>0</v>
      </c>
      <c r="V83" s="24">
        <f t="shared" si="41"/>
        <v>0</v>
      </c>
      <c r="W83" s="24">
        <f t="shared" si="42"/>
        <v>0</v>
      </c>
      <c r="X83" s="24">
        <f t="shared" si="43"/>
        <v>0</v>
      </c>
      <c r="Y83" s="24">
        <f t="shared" si="44"/>
        <v>0</v>
      </c>
      <c r="Z83" s="24">
        <f t="shared" si="46"/>
        <v>0</v>
      </c>
      <c r="AA83" s="24">
        <f t="shared" si="47"/>
        <v>31</v>
      </c>
      <c r="AB83" s="24">
        <f t="shared" si="48"/>
        <v>0</v>
      </c>
      <c r="AC83" s="24">
        <f t="array" ref="AC83">SUM(($C83="BHH")*($J83="Y")*$G83:$H83)</f>
        <v>0</v>
      </c>
      <c r="AD83" s="24">
        <f t="array" ref="AD83">SUM(($C83="GHH")*($J83="Y")*$G83:$H83)</f>
        <v>31</v>
      </c>
      <c r="AE83" s="24">
        <f t="array" ref="AE83">SUM(($C83="SOL")*($J83="Y")*$G83:$H83)</f>
        <v>0</v>
      </c>
    </row>
    <row r="84" spans="3:31" ht="12.75" x14ac:dyDescent="0.25">
      <c r="C84" s="25" t="s">
        <v>16</v>
      </c>
      <c r="D84" s="26" t="s">
        <v>80</v>
      </c>
      <c r="E84" s="26" t="s">
        <v>88</v>
      </c>
      <c r="F84" s="26" t="s">
        <v>89</v>
      </c>
      <c r="G84" s="27">
        <v>20</v>
      </c>
      <c r="H84" s="27">
        <v>5</v>
      </c>
      <c r="I84" s="27">
        <v>0</v>
      </c>
      <c r="J84" s="84" t="s">
        <v>25</v>
      </c>
      <c r="K84" s="85"/>
      <c r="L84" s="28"/>
      <c r="O84" s="24">
        <f t="shared" si="45"/>
        <v>20</v>
      </c>
      <c r="P84" s="24">
        <f t="shared" si="35"/>
        <v>25</v>
      </c>
      <c r="Q84" s="24">
        <f t="shared" si="36"/>
        <v>0</v>
      </c>
      <c r="R84" s="24">
        <f t="shared" si="37"/>
        <v>0</v>
      </c>
      <c r="S84" s="24">
        <f t="shared" si="38"/>
        <v>20</v>
      </c>
      <c r="T84" s="24">
        <f t="shared" si="39"/>
        <v>0</v>
      </c>
      <c r="U84" s="24">
        <f t="shared" si="40"/>
        <v>0</v>
      </c>
      <c r="V84" s="24">
        <f t="shared" si="41"/>
        <v>5</v>
      </c>
      <c r="W84" s="24">
        <f t="shared" si="42"/>
        <v>0</v>
      </c>
      <c r="X84" s="24">
        <f t="shared" si="43"/>
        <v>0</v>
      </c>
      <c r="Y84" s="24">
        <f t="shared" si="44"/>
        <v>0</v>
      </c>
      <c r="Z84" s="24">
        <f t="shared" si="46"/>
        <v>0</v>
      </c>
      <c r="AA84" s="24">
        <f t="shared" si="47"/>
        <v>0</v>
      </c>
      <c r="AB84" s="24">
        <f t="shared" si="48"/>
        <v>20</v>
      </c>
      <c r="AC84" s="24">
        <f t="array" ref="AC84">SUM(($C84="BHH")*($J84="Y")*$G84:$H84)</f>
        <v>0</v>
      </c>
      <c r="AD84" s="24">
        <f t="array" ref="AD84">SUM(($C84="GHH")*($J84="Y")*$G84:$H84)</f>
        <v>0</v>
      </c>
      <c r="AE84" s="24">
        <f t="array" ref="AE84">SUM(($C84="SOL")*($J84="Y")*$G84:$H84)</f>
        <v>25</v>
      </c>
    </row>
    <row r="85" spans="3:31" ht="12.75" x14ac:dyDescent="0.25">
      <c r="C85" s="38" t="s">
        <v>15</v>
      </c>
      <c r="D85" s="39" t="s">
        <v>80</v>
      </c>
      <c r="E85" s="39" t="s">
        <v>90</v>
      </c>
      <c r="F85" s="39" t="s">
        <v>91</v>
      </c>
      <c r="G85" s="27">
        <v>30</v>
      </c>
      <c r="H85" s="44">
        <v>0</v>
      </c>
      <c r="I85" s="44">
        <v>0</v>
      </c>
      <c r="J85" s="84" t="s">
        <v>25</v>
      </c>
      <c r="K85" s="85"/>
      <c r="L85" s="28"/>
      <c r="O85" s="24">
        <f t="shared" si="45"/>
        <v>30</v>
      </c>
      <c r="P85" s="24">
        <f t="shared" si="35"/>
        <v>30</v>
      </c>
      <c r="Q85" s="24">
        <f t="shared" si="36"/>
        <v>0</v>
      </c>
      <c r="R85" s="24">
        <f t="shared" si="37"/>
        <v>30</v>
      </c>
      <c r="S85" s="24">
        <f t="shared" si="38"/>
        <v>0</v>
      </c>
      <c r="T85" s="24">
        <f t="shared" si="39"/>
        <v>0</v>
      </c>
      <c r="U85" s="24">
        <f t="shared" si="40"/>
        <v>0</v>
      </c>
      <c r="V85" s="24">
        <f t="shared" si="41"/>
        <v>0</v>
      </c>
      <c r="W85" s="24">
        <f t="shared" si="42"/>
        <v>0</v>
      </c>
      <c r="X85" s="24">
        <f t="shared" si="43"/>
        <v>0</v>
      </c>
      <c r="Y85" s="24">
        <f t="shared" si="44"/>
        <v>0</v>
      </c>
      <c r="Z85" s="24">
        <f t="shared" si="46"/>
        <v>0</v>
      </c>
      <c r="AA85" s="24">
        <f t="shared" si="47"/>
        <v>30</v>
      </c>
      <c r="AB85" s="24">
        <f t="shared" si="48"/>
        <v>0</v>
      </c>
      <c r="AC85" s="24">
        <f t="array" ref="AC85">SUM(($C85="BHH")*($J85="Y")*$G85:$H85)</f>
        <v>0</v>
      </c>
      <c r="AD85" s="24">
        <f t="array" ref="AD85">SUM(($C85="GHH")*($J85="Y")*$G85:$H85)</f>
        <v>30</v>
      </c>
      <c r="AE85" s="24">
        <f t="array" ref="AE85">SUM(($C85="SOL")*($J85="Y")*$G85:$H85)</f>
        <v>0</v>
      </c>
    </row>
    <row r="86" spans="3:31" ht="12.75" x14ac:dyDescent="0.25">
      <c r="C86" s="38" t="s">
        <v>15</v>
      </c>
      <c r="D86" s="39" t="s">
        <v>80</v>
      </c>
      <c r="E86" s="39" t="s">
        <v>92</v>
      </c>
      <c r="F86" s="39" t="s">
        <v>93</v>
      </c>
      <c r="G86" s="27">
        <v>16</v>
      </c>
      <c r="H86" s="44">
        <v>0</v>
      </c>
      <c r="I86" s="44">
        <v>0</v>
      </c>
      <c r="J86" s="84" t="s">
        <v>20</v>
      </c>
      <c r="K86" s="85"/>
      <c r="L86" s="28"/>
      <c r="O86" s="24">
        <f t="shared" si="45"/>
        <v>0</v>
      </c>
      <c r="P86" s="24">
        <f t="shared" si="35"/>
        <v>0</v>
      </c>
      <c r="Q86" s="24">
        <f t="shared" si="36"/>
        <v>0</v>
      </c>
      <c r="R86" s="24">
        <f t="shared" si="37"/>
        <v>16</v>
      </c>
      <c r="S86" s="24">
        <f t="shared" si="38"/>
        <v>0</v>
      </c>
      <c r="T86" s="24">
        <f t="shared" si="39"/>
        <v>0</v>
      </c>
      <c r="U86" s="24">
        <f t="shared" si="40"/>
        <v>0</v>
      </c>
      <c r="V86" s="24">
        <f t="shared" si="41"/>
        <v>0</v>
      </c>
      <c r="W86" s="24">
        <f t="shared" si="42"/>
        <v>0</v>
      </c>
      <c r="X86" s="24">
        <f t="shared" si="43"/>
        <v>0</v>
      </c>
      <c r="Y86" s="24">
        <f t="shared" si="44"/>
        <v>0</v>
      </c>
      <c r="Z86" s="24">
        <f t="shared" si="46"/>
        <v>0</v>
      </c>
      <c r="AA86" s="24">
        <f t="shared" si="47"/>
        <v>0</v>
      </c>
      <c r="AB86" s="24">
        <f t="shared" si="48"/>
        <v>0</v>
      </c>
      <c r="AC86" s="24">
        <f t="array" ref="AC86">SUM(($C86="BHH")*($J86="Y")*$G86:$H86)</f>
        <v>0</v>
      </c>
      <c r="AD86" s="24">
        <f t="array" ref="AD86">SUM(($C86="GHH")*($J86="Y")*$G86:$H86)</f>
        <v>0</v>
      </c>
      <c r="AE86" s="24">
        <f t="array" ref="AE86">SUM(($C86="SOL")*($J86="Y")*$G86:$H86)</f>
        <v>0</v>
      </c>
    </row>
    <row r="87" spans="3:31" ht="12.75" x14ac:dyDescent="0.25">
      <c r="C87" s="25" t="s">
        <v>14</v>
      </c>
      <c r="D87" s="39" t="s">
        <v>80</v>
      </c>
      <c r="E87" s="26">
        <v>29</v>
      </c>
      <c r="F87" s="26">
        <v>29</v>
      </c>
      <c r="G87" s="27">
        <v>28</v>
      </c>
      <c r="H87" s="27">
        <v>0</v>
      </c>
      <c r="I87" s="27">
        <v>0</v>
      </c>
      <c r="J87" s="84" t="s">
        <v>25</v>
      </c>
      <c r="K87" s="85"/>
      <c r="L87" s="28"/>
      <c r="O87" s="24">
        <f t="shared" si="45"/>
        <v>28</v>
      </c>
      <c r="P87" s="24">
        <f t="shared" si="35"/>
        <v>28</v>
      </c>
      <c r="Q87" s="24">
        <f t="shared" si="36"/>
        <v>28</v>
      </c>
      <c r="R87" s="24">
        <f t="shared" si="37"/>
        <v>0</v>
      </c>
      <c r="S87" s="24">
        <f t="shared" si="38"/>
        <v>0</v>
      </c>
      <c r="T87" s="24">
        <f t="shared" si="39"/>
        <v>0</v>
      </c>
      <c r="U87" s="24">
        <f t="shared" si="40"/>
        <v>0</v>
      </c>
      <c r="V87" s="24">
        <f t="shared" si="41"/>
        <v>0</v>
      </c>
      <c r="W87" s="24">
        <f t="shared" si="42"/>
        <v>0</v>
      </c>
      <c r="X87" s="24">
        <f t="shared" si="43"/>
        <v>0</v>
      </c>
      <c r="Y87" s="24">
        <f t="shared" si="44"/>
        <v>0</v>
      </c>
      <c r="Z87" s="24">
        <f t="shared" si="46"/>
        <v>28</v>
      </c>
      <c r="AA87" s="24">
        <f t="shared" si="47"/>
        <v>0</v>
      </c>
      <c r="AB87" s="24">
        <f t="shared" si="48"/>
        <v>0</v>
      </c>
      <c r="AC87" s="24">
        <f t="array" ref="AC87">SUM(($C87="BHH")*($J87="Y")*$G87:$H87)</f>
        <v>28</v>
      </c>
      <c r="AD87" s="24">
        <f t="array" ref="AD87">SUM(($C87="GHH")*($J87="Y")*$G87:$H87)</f>
        <v>0</v>
      </c>
      <c r="AE87" s="24">
        <f t="array" ref="AE87">SUM(($C87="SOL")*($J87="Y")*$G87:$H87)</f>
        <v>0</v>
      </c>
    </row>
    <row r="88" spans="3:31" ht="12.75" x14ac:dyDescent="0.25">
      <c r="C88" s="38" t="s">
        <v>15</v>
      </c>
      <c r="D88" s="39" t="s">
        <v>94</v>
      </c>
      <c r="E88" s="39" t="s">
        <v>95</v>
      </c>
      <c r="F88" s="39" t="s">
        <v>95</v>
      </c>
      <c r="G88" s="27">
        <v>16</v>
      </c>
      <c r="H88" s="44">
        <v>0</v>
      </c>
      <c r="I88" s="44">
        <v>0</v>
      </c>
      <c r="J88" s="84" t="s">
        <v>20</v>
      </c>
      <c r="K88" s="85"/>
      <c r="L88" s="28"/>
      <c r="O88" s="24">
        <f t="shared" si="45"/>
        <v>0</v>
      </c>
      <c r="P88" s="24">
        <f t="shared" si="35"/>
        <v>0</v>
      </c>
      <c r="Q88" s="24">
        <f t="shared" si="36"/>
        <v>0</v>
      </c>
      <c r="R88" s="24">
        <f t="shared" si="37"/>
        <v>16</v>
      </c>
      <c r="S88" s="24">
        <f t="shared" si="38"/>
        <v>0</v>
      </c>
      <c r="T88" s="24">
        <f t="shared" si="39"/>
        <v>0</v>
      </c>
      <c r="U88" s="24">
        <f t="shared" si="40"/>
        <v>0</v>
      </c>
      <c r="V88" s="24">
        <f t="shared" si="41"/>
        <v>0</v>
      </c>
      <c r="W88" s="24">
        <f t="shared" si="42"/>
        <v>0</v>
      </c>
      <c r="X88" s="24">
        <f t="shared" si="43"/>
        <v>0</v>
      </c>
      <c r="Y88" s="24">
        <f t="shared" si="44"/>
        <v>0</v>
      </c>
      <c r="Z88" s="24">
        <f t="shared" si="46"/>
        <v>0</v>
      </c>
      <c r="AA88" s="24">
        <f t="shared" si="47"/>
        <v>0</v>
      </c>
      <c r="AB88" s="24">
        <f t="shared" si="48"/>
        <v>0</v>
      </c>
      <c r="AC88" s="24">
        <f t="array" ref="AC88">SUM(($C88="BHH")*($J88="Y")*$G88:$H88)</f>
        <v>0</v>
      </c>
      <c r="AD88" s="24">
        <f t="array" ref="AD88">SUM(($C88="GHH")*($J88="Y")*$G88:$H88)</f>
        <v>0</v>
      </c>
      <c r="AE88" s="24">
        <f t="array" ref="AE88">SUM(($C88="SOL")*($J88="Y")*$G88:$H88)</f>
        <v>0</v>
      </c>
    </row>
    <row r="89" spans="3:31" ht="13.5" thickBot="1" x14ac:dyDescent="0.3">
      <c r="C89" s="29" t="s">
        <v>14</v>
      </c>
      <c r="D89" s="30" t="s">
        <v>96</v>
      </c>
      <c r="E89" s="30">
        <v>3</v>
      </c>
      <c r="F89" s="30">
        <v>3</v>
      </c>
      <c r="G89" s="31">
        <v>34</v>
      </c>
      <c r="H89" s="31">
        <v>0</v>
      </c>
      <c r="I89" s="31">
        <v>0</v>
      </c>
      <c r="J89" s="86" t="s">
        <v>25</v>
      </c>
      <c r="K89" s="87"/>
      <c r="L89" s="32"/>
      <c r="O89" s="24">
        <f t="shared" si="45"/>
        <v>34</v>
      </c>
      <c r="P89" s="24">
        <f t="shared" si="35"/>
        <v>34</v>
      </c>
      <c r="Q89" s="24">
        <f t="shared" si="36"/>
        <v>34</v>
      </c>
      <c r="R89" s="24">
        <f t="shared" si="37"/>
        <v>0</v>
      </c>
      <c r="S89" s="24">
        <f t="shared" si="38"/>
        <v>0</v>
      </c>
      <c r="T89" s="24">
        <f t="shared" si="39"/>
        <v>0</v>
      </c>
      <c r="U89" s="24">
        <f t="shared" si="40"/>
        <v>0</v>
      </c>
      <c r="V89" s="24">
        <f t="shared" si="41"/>
        <v>0</v>
      </c>
      <c r="W89" s="24">
        <f t="shared" si="42"/>
        <v>0</v>
      </c>
      <c r="X89" s="24">
        <f t="shared" si="43"/>
        <v>0</v>
      </c>
      <c r="Y89" s="24">
        <f t="shared" si="44"/>
        <v>0</v>
      </c>
      <c r="Z89" s="24">
        <f t="shared" si="46"/>
        <v>34</v>
      </c>
      <c r="AA89" s="24">
        <f t="shared" si="47"/>
        <v>0</v>
      </c>
      <c r="AB89" s="24">
        <f t="shared" si="48"/>
        <v>0</v>
      </c>
      <c r="AC89" s="24">
        <f t="array" ref="AC89">SUM(($C89="BHH")*($J89="Y")*$G89:$H89)</f>
        <v>34</v>
      </c>
      <c r="AD89" s="24">
        <f t="array" ref="AD89">SUM(($C89="GHH")*($J89="Y")*$G89:$H89)</f>
        <v>0</v>
      </c>
      <c r="AE89" s="24">
        <f t="array" ref="AE89">SUM(($C89="SOL")*($J89="Y")*$G89:$H89)</f>
        <v>0</v>
      </c>
    </row>
    <row r="90" spans="3:31" ht="2.4500000000000002" customHeight="1" thickBot="1" x14ac:dyDescent="0.3">
      <c r="C90" s="33"/>
      <c r="D90" s="33"/>
      <c r="E90" s="33"/>
      <c r="F90" s="33"/>
      <c r="G90" s="34"/>
      <c r="H90" s="34"/>
      <c r="I90" s="34"/>
      <c r="J90" s="34"/>
      <c r="K90" s="34"/>
      <c r="L90" s="34"/>
    </row>
    <row r="91" spans="3:31" ht="13.5" customHeight="1" thickBot="1" x14ac:dyDescent="0.3">
      <c r="C91" s="80" t="s">
        <v>26</v>
      </c>
      <c r="D91" s="81"/>
      <c r="E91" s="81"/>
      <c r="F91" s="81"/>
      <c r="G91" s="35">
        <f>SUM(G75:G89)</f>
        <v>342</v>
      </c>
      <c r="H91" s="35">
        <f>SUM(H75:H89)</f>
        <v>5</v>
      </c>
      <c r="I91" s="35">
        <f>SUM(I75:I89)</f>
        <v>0</v>
      </c>
      <c r="J91" s="35">
        <f>O91</f>
        <v>310</v>
      </c>
      <c r="K91" s="35">
        <f>P91</f>
        <v>315</v>
      </c>
      <c r="L91" s="36"/>
      <c r="O91" s="24">
        <f>SUM(O75:O89)</f>
        <v>310</v>
      </c>
      <c r="P91" s="24">
        <f>SUM(P75:P89)</f>
        <v>315</v>
      </c>
      <c r="Q91" s="24">
        <f t="shared" ref="Q91:AE91" si="49">SUM(Q75:Q89)</f>
        <v>167</v>
      </c>
      <c r="R91" s="24">
        <f t="shared" si="49"/>
        <v>155</v>
      </c>
      <c r="S91" s="24">
        <f t="shared" si="49"/>
        <v>20</v>
      </c>
      <c r="T91" s="24">
        <f t="shared" si="49"/>
        <v>0</v>
      </c>
      <c r="U91" s="24">
        <f t="shared" si="49"/>
        <v>0</v>
      </c>
      <c r="V91" s="24">
        <f t="shared" si="49"/>
        <v>5</v>
      </c>
      <c r="W91" s="24">
        <f t="shared" si="49"/>
        <v>0</v>
      </c>
      <c r="X91" s="24">
        <f t="shared" si="49"/>
        <v>0</v>
      </c>
      <c r="Y91" s="24">
        <f t="shared" si="49"/>
        <v>0</v>
      </c>
      <c r="Z91" s="24">
        <f>SUM(Z75:Z89)</f>
        <v>167</v>
      </c>
      <c r="AA91" s="24">
        <f>SUM(AA75:AA89)</f>
        <v>123</v>
      </c>
      <c r="AB91" s="24">
        <f>SUM(AB75:AB89)</f>
        <v>20</v>
      </c>
      <c r="AC91" s="24">
        <f t="shared" si="49"/>
        <v>167</v>
      </c>
      <c r="AD91" s="24">
        <f t="shared" si="49"/>
        <v>123</v>
      </c>
      <c r="AE91" s="24">
        <f t="shared" si="49"/>
        <v>25</v>
      </c>
    </row>
    <row r="92" spans="3:31" ht="2.4500000000000002" customHeight="1" x14ac:dyDescent="0.25">
      <c r="C92" s="33"/>
      <c r="D92" s="33"/>
      <c r="E92" s="33"/>
      <c r="F92" s="33"/>
      <c r="G92" s="34"/>
      <c r="H92" s="34"/>
      <c r="I92" s="34"/>
      <c r="J92" s="34"/>
      <c r="K92" s="34"/>
      <c r="L92" s="34"/>
    </row>
    <row r="93" spans="3:31" s="2" customFormat="1" ht="30" customHeight="1" x14ac:dyDescent="0.25">
      <c r="C93" s="5"/>
      <c r="D93" s="5"/>
      <c r="E93" s="5"/>
      <c r="F93" s="5"/>
      <c r="G93" s="6"/>
      <c r="H93" s="6"/>
      <c r="I93" s="6"/>
      <c r="J93" s="6"/>
      <c r="K93" s="6"/>
      <c r="L93" s="6"/>
      <c r="O93" s="82" t="s">
        <v>0</v>
      </c>
      <c r="P93" s="82"/>
      <c r="Q93" s="83" t="s">
        <v>1</v>
      </c>
      <c r="R93" s="83"/>
      <c r="S93" s="83"/>
      <c r="T93" s="83" t="s">
        <v>2</v>
      </c>
      <c r="U93" s="83"/>
      <c r="V93" s="83"/>
      <c r="W93" s="83" t="s">
        <v>3</v>
      </c>
      <c r="X93" s="83"/>
      <c r="Y93" s="83"/>
      <c r="Z93" s="83" t="s">
        <v>4</v>
      </c>
      <c r="AA93" s="83"/>
      <c r="AB93" s="83"/>
      <c r="AC93" s="68" t="s">
        <v>5</v>
      </c>
      <c r="AD93" s="69"/>
      <c r="AE93" s="70"/>
    </row>
    <row r="94" spans="3:31" ht="2.4500000000000002" customHeight="1" thickBot="1" x14ac:dyDescent="0.3">
      <c r="O94" s="7"/>
      <c r="P94" s="8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</row>
    <row r="95" spans="3:31" s="14" customFormat="1" ht="26.25" thickBot="1" x14ac:dyDescent="0.3">
      <c r="C95" s="9" t="s">
        <v>6</v>
      </c>
      <c r="D95" s="10" t="s">
        <v>7</v>
      </c>
      <c r="E95" s="10" t="s">
        <v>8</v>
      </c>
      <c r="F95" s="10" t="s">
        <v>9</v>
      </c>
      <c r="G95" s="11" t="s">
        <v>1</v>
      </c>
      <c r="H95" s="11" t="s">
        <v>2</v>
      </c>
      <c r="I95" s="11" t="s">
        <v>3</v>
      </c>
      <c r="J95" s="12" t="s">
        <v>10</v>
      </c>
      <c r="K95" s="12" t="s">
        <v>11</v>
      </c>
      <c r="L95" s="13" t="s">
        <v>12</v>
      </c>
      <c r="O95" s="15" t="s">
        <v>1</v>
      </c>
      <c r="P95" s="15" t="s">
        <v>13</v>
      </c>
      <c r="Q95" s="15" t="s">
        <v>14</v>
      </c>
      <c r="R95" s="15" t="s">
        <v>15</v>
      </c>
      <c r="S95" s="15" t="s">
        <v>16</v>
      </c>
      <c r="T95" s="15" t="s">
        <v>14</v>
      </c>
      <c r="U95" s="15" t="s">
        <v>15</v>
      </c>
      <c r="V95" s="15" t="s">
        <v>16</v>
      </c>
      <c r="W95" s="15" t="s">
        <v>14</v>
      </c>
      <c r="X95" s="15" t="s">
        <v>15</v>
      </c>
      <c r="Y95" s="15" t="s">
        <v>16</v>
      </c>
      <c r="Z95" s="15" t="s">
        <v>14</v>
      </c>
      <c r="AA95" s="15" t="s">
        <v>15</v>
      </c>
      <c r="AB95" s="15" t="s">
        <v>16</v>
      </c>
      <c r="AC95" s="15" t="s">
        <v>14</v>
      </c>
      <c r="AD95" s="15" t="s">
        <v>15</v>
      </c>
      <c r="AE95" s="15" t="s">
        <v>16</v>
      </c>
    </row>
    <row r="96" spans="3:31" s="18" customFormat="1" ht="2.4500000000000002" customHeight="1" thickBot="1" x14ac:dyDescent="0.3">
      <c r="C96" s="16"/>
      <c r="D96" s="16"/>
      <c r="E96" s="16"/>
      <c r="F96" s="16"/>
      <c r="G96" s="17"/>
      <c r="H96" s="17"/>
      <c r="I96" s="17"/>
      <c r="J96" s="17"/>
      <c r="K96" s="17"/>
      <c r="L96" s="17"/>
    </row>
    <row r="97" spans="3:31" ht="12.75" x14ac:dyDescent="0.25">
      <c r="C97" s="19" t="s">
        <v>14</v>
      </c>
      <c r="D97" s="20" t="s">
        <v>97</v>
      </c>
      <c r="E97" s="20">
        <v>12</v>
      </c>
      <c r="F97" s="20">
        <v>12</v>
      </c>
      <c r="G97" s="21">
        <v>34</v>
      </c>
      <c r="H97" s="50">
        <v>0</v>
      </c>
      <c r="I97" s="50">
        <v>0</v>
      </c>
      <c r="J97" s="88" t="s">
        <v>25</v>
      </c>
      <c r="K97" s="89"/>
      <c r="L97" s="22"/>
      <c r="O97" s="24">
        <f>(SUMIF(J97,"Y",G97))</f>
        <v>34</v>
      </c>
      <c r="P97" s="24">
        <f t="shared" ref="P97:P112" si="50">(SUMIF(J97,"Y",H97))+(SUMIF(J97,"Y",G97))</f>
        <v>34</v>
      </c>
      <c r="Q97" s="24">
        <f t="shared" ref="Q97:Q112" si="51">(SUMIF($C97,"BHH",$G97))</f>
        <v>34</v>
      </c>
      <c r="R97" s="24">
        <f t="shared" ref="R97:R112" si="52">(SUMIF($C97,"GHH",$G97))</f>
        <v>0</v>
      </c>
      <c r="S97" s="24">
        <f t="shared" ref="S97:S112" si="53">(SUMIF($C97,"SOL",$G97))</f>
        <v>0</v>
      </c>
      <c r="T97" s="24">
        <f t="shared" ref="T97:T112" si="54">(SUMIF($C97,"BHH",$H97))</f>
        <v>0</v>
      </c>
      <c r="U97" s="24">
        <f t="shared" ref="U97:U112" si="55">(SUMIF($C97,"GHH",$H97))</f>
        <v>0</v>
      </c>
      <c r="V97" s="24">
        <f t="shared" ref="V97:V112" si="56">(SUMIF($C97,"SOL",$H97))</f>
        <v>0</v>
      </c>
      <c r="W97" s="24">
        <f t="shared" ref="W97:W112" si="57">(SUMIF($C97,"BHH",$I97))</f>
        <v>0</v>
      </c>
      <c r="X97" s="24">
        <f t="shared" ref="X97:X112" si="58">(SUMIF($C97,"GHH",$I97))</f>
        <v>0</v>
      </c>
      <c r="Y97" s="24">
        <f t="shared" ref="Y97:Y112" si="59">(SUMIF($C97,"SOL",$I97))</f>
        <v>0</v>
      </c>
      <c r="Z97" s="24">
        <f>SUM(($C97="BHH")*($J97="Y")*$G97)</f>
        <v>34</v>
      </c>
      <c r="AA97" s="24">
        <f>SUM(($C97="GHH")*($J97="Y")*$G97)</f>
        <v>0</v>
      </c>
      <c r="AB97" s="24">
        <f>SUM(($C97="SOL")*($J97="Y")*$G97)</f>
        <v>0</v>
      </c>
      <c r="AC97" s="24">
        <f t="array" ref="AC97">SUM(($C97="BHH")*($J97="Y")*$G97:$H97)</f>
        <v>34</v>
      </c>
      <c r="AD97" s="24">
        <f t="array" ref="AD97">SUM(($C97="GHH")*($J97="Y")*$G97:$H97)</f>
        <v>0</v>
      </c>
      <c r="AE97" s="24">
        <f t="array" ref="AE97">SUM(($C97="SOL")*($J97="Y")*$G97:$H97)</f>
        <v>0</v>
      </c>
    </row>
    <row r="98" spans="3:31" ht="12.75" x14ac:dyDescent="0.25">
      <c r="C98" s="25" t="s">
        <v>14</v>
      </c>
      <c r="D98" s="26" t="s">
        <v>98</v>
      </c>
      <c r="E98" s="26">
        <v>5</v>
      </c>
      <c r="F98" s="26">
        <v>5</v>
      </c>
      <c r="G98" s="27">
        <v>26</v>
      </c>
      <c r="H98" s="44">
        <v>0</v>
      </c>
      <c r="I98" s="44">
        <v>0</v>
      </c>
      <c r="J98" s="84" t="s">
        <v>25</v>
      </c>
      <c r="K98" s="85"/>
      <c r="L98" s="28"/>
      <c r="O98" s="24">
        <f t="shared" ref="O98:O112" si="60">(SUMIF(J98,"Y",G98))</f>
        <v>26</v>
      </c>
      <c r="P98" s="24">
        <f t="shared" si="50"/>
        <v>26</v>
      </c>
      <c r="Q98" s="24">
        <f t="shared" si="51"/>
        <v>26</v>
      </c>
      <c r="R98" s="24">
        <f t="shared" si="52"/>
        <v>0</v>
      </c>
      <c r="S98" s="24">
        <f t="shared" si="53"/>
        <v>0</v>
      </c>
      <c r="T98" s="24">
        <f t="shared" si="54"/>
        <v>0</v>
      </c>
      <c r="U98" s="24">
        <f t="shared" si="55"/>
        <v>0</v>
      </c>
      <c r="V98" s="24">
        <f t="shared" si="56"/>
        <v>0</v>
      </c>
      <c r="W98" s="24">
        <f t="shared" si="57"/>
        <v>0</v>
      </c>
      <c r="X98" s="24">
        <f t="shared" si="58"/>
        <v>0</v>
      </c>
      <c r="Y98" s="24">
        <f t="shared" si="59"/>
        <v>0</v>
      </c>
      <c r="Z98" s="24">
        <f t="shared" ref="Z98:Z112" si="61">SUM(($C98="BHH")*($J98="Y")*$G98)</f>
        <v>26</v>
      </c>
      <c r="AA98" s="24">
        <f t="shared" ref="AA98:AA112" si="62">SUM(($C98="GHH")*($J98="Y")*$G98)</f>
        <v>0</v>
      </c>
      <c r="AB98" s="24">
        <f t="shared" ref="AB98:AB112" si="63">SUM(($C98="SOL")*($J98="Y")*$G98)</f>
        <v>0</v>
      </c>
      <c r="AC98" s="24">
        <f t="array" ref="AC98">SUM(($C98="BHH")*($J98="Y")*$G98:$H98)</f>
        <v>26</v>
      </c>
      <c r="AD98" s="24">
        <f t="array" ref="AD98">SUM(($C98="GHH")*($J98="Y")*$G98:$H98)</f>
        <v>0</v>
      </c>
      <c r="AE98" s="24">
        <f t="array" ref="AE98">SUM(($C98="SOL")*($J98="Y")*$G98:$H98)</f>
        <v>0</v>
      </c>
    </row>
    <row r="99" spans="3:31" ht="12.75" x14ac:dyDescent="0.25">
      <c r="C99" s="25" t="s">
        <v>14</v>
      </c>
      <c r="D99" s="26" t="s">
        <v>99</v>
      </c>
      <c r="E99" s="26">
        <v>2</v>
      </c>
      <c r="F99" s="26">
        <v>2</v>
      </c>
      <c r="G99" s="27">
        <v>34</v>
      </c>
      <c r="H99" s="27">
        <v>0</v>
      </c>
      <c r="I99" s="27">
        <v>0</v>
      </c>
      <c r="J99" s="84" t="s">
        <v>25</v>
      </c>
      <c r="K99" s="85"/>
      <c r="L99" s="28"/>
      <c r="O99" s="24">
        <f t="shared" si="60"/>
        <v>34</v>
      </c>
      <c r="P99" s="24">
        <f t="shared" si="50"/>
        <v>34</v>
      </c>
      <c r="Q99" s="24">
        <f t="shared" si="51"/>
        <v>34</v>
      </c>
      <c r="R99" s="24">
        <f t="shared" si="52"/>
        <v>0</v>
      </c>
      <c r="S99" s="24">
        <f t="shared" si="53"/>
        <v>0</v>
      </c>
      <c r="T99" s="24">
        <f t="shared" si="54"/>
        <v>0</v>
      </c>
      <c r="U99" s="24">
        <f t="shared" si="55"/>
        <v>0</v>
      </c>
      <c r="V99" s="24">
        <f t="shared" si="56"/>
        <v>0</v>
      </c>
      <c r="W99" s="24">
        <f t="shared" si="57"/>
        <v>0</v>
      </c>
      <c r="X99" s="24">
        <f t="shared" si="58"/>
        <v>0</v>
      </c>
      <c r="Y99" s="24">
        <f t="shared" si="59"/>
        <v>0</v>
      </c>
      <c r="Z99" s="24">
        <f t="shared" si="61"/>
        <v>34</v>
      </c>
      <c r="AA99" s="24">
        <f t="shared" si="62"/>
        <v>0</v>
      </c>
      <c r="AB99" s="24">
        <f t="shared" si="63"/>
        <v>0</v>
      </c>
      <c r="AC99" s="24">
        <f t="array" ref="AC99">SUM(($C99="BHH")*($J99="Y")*$G99:$H99)</f>
        <v>34</v>
      </c>
      <c r="AD99" s="24">
        <f t="array" ref="AD99">SUM(($C99="GHH")*($J99="Y")*$G99:$H99)</f>
        <v>0</v>
      </c>
      <c r="AE99" s="24">
        <f t="array" ref="AE99">SUM(($C99="SOL")*($J99="Y")*$G99:$H99)</f>
        <v>0</v>
      </c>
    </row>
    <row r="100" spans="3:31" ht="12.75" x14ac:dyDescent="0.25">
      <c r="C100" s="25" t="s">
        <v>14</v>
      </c>
      <c r="D100" s="26" t="s">
        <v>100</v>
      </c>
      <c r="E100" s="26" t="s">
        <v>101</v>
      </c>
      <c r="F100" s="26">
        <v>11</v>
      </c>
      <c r="G100" s="27">
        <v>20</v>
      </c>
      <c r="H100" s="44">
        <v>0</v>
      </c>
      <c r="I100" s="44">
        <v>12</v>
      </c>
      <c r="J100" s="84" t="s">
        <v>25</v>
      </c>
      <c r="K100" s="85"/>
      <c r="L100" s="28"/>
      <c r="O100" s="24">
        <f t="shared" si="60"/>
        <v>20</v>
      </c>
      <c r="P100" s="24">
        <f t="shared" si="50"/>
        <v>20</v>
      </c>
      <c r="Q100" s="24">
        <f t="shared" si="51"/>
        <v>20</v>
      </c>
      <c r="R100" s="24">
        <f t="shared" si="52"/>
        <v>0</v>
      </c>
      <c r="S100" s="24">
        <f t="shared" si="53"/>
        <v>0</v>
      </c>
      <c r="T100" s="24">
        <f t="shared" si="54"/>
        <v>0</v>
      </c>
      <c r="U100" s="24">
        <f t="shared" si="55"/>
        <v>0</v>
      </c>
      <c r="V100" s="24">
        <f t="shared" si="56"/>
        <v>0</v>
      </c>
      <c r="W100" s="24">
        <f t="shared" si="57"/>
        <v>12</v>
      </c>
      <c r="X100" s="24">
        <f t="shared" si="58"/>
        <v>0</v>
      </c>
      <c r="Y100" s="24">
        <f t="shared" si="59"/>
        <v>0</v>
      </c>
      <c r="Z100" s="24">
        <f t="shared" si="61"/>
        <v>20</v>
      </c>
      <c r="AA100" s="24">
        <f t="shared" si="62"/>
        <v>0</v>
      </c>
      <c r="AB100" s="24">
        <f t="shared" si="63"/>
        <v>0</v>
      </c>
      <c r="AC100" s="24">
        <f t="array" ref="AC100">SUM(($C100="BHH")*($J100="Y")*$G100:$H100)</f>
        <v>20</v>
      </c>
      <c r="AD100" s="24">
        <f t="array" ref="AD100">SUM(($C100="GHH")*($J100="Y")*$G100:$H100)</f>
        <v>0</v>
      </c>
      <c r="AE100" s="24">
        <f t="array" ref="AE100">SUM(($C100="SOL")*($J100="Y")*$G100:$H100)</f>
        <v>0</v>
      </c>
    </row>
    <row r="101" spans="3:31" ht="12.75" x14ac:dyDescent="0.25">
      <c r="C101" s="38" t="s">
        <v>15</v>
      </c>
      <c r="D101" s="39" t="s">
        <v>100</v>
      </c>
      <c r="E101" s="39">
        <v>16</v>
      </c>
      <c r="F101" s="39" t="s">
        <v>102</v>
      </c>
      <c r="G101" s="27">
        <v>28</v>
      </c>
      <c r="H101" s="44">
        <v>0</v>
      </c>
      <c r="I101" s="44">
        <v>0</v>
      </c>
      <c r="J101" s="84" t="s">
        <v>25</v>
      </c>
      <c r="K101" s="85"/>
      <c r="L101" s="28"/>
      <c r="O101" s="24">
        <f t="shared" si="60"/>
        <v>28</v>
      </c>
      <c r="P101" s="24">
        <f t="shared" si="50"/>
        <v>28</v>
      </c>
      <c r="Q101" s="24">
        <f t="shared" si="51"/>
        <v>0</v>
      </c>
      <c r="R101" s="24">
        <f t="shared" si="52"/>
        <v>28</v>
      </c>
      <c r="S101" s="24">
        <f t="shared" si="53"/>
        <v>0</v>
      </c>
      <c r="T101" s="24">
        <f t="shared" si="54"/>
        <v>0</v>
      </c>
      <c r="U101" s="24">
        <f t="shared" si="55"/>
        <v>0</v>
      </c>
      <c r="V101" s="24">
        <f t="shared" si="56"/>
        <v>0</v>
      </c>
      <c r="W101" s="24">
        <f t="shared" si="57"/>
        <v>0</v>
      </c>
      <c r="X101" s="24">
        <f t="shared" si="58"/>
        <v>0</v>
      </c>
      <c r="Y101" s="24">
        <f t="shared" si="59"/>
        <v>0</v>
      </c>
      <c r="Z101" s="24">
        <f t="shared" si="61"/>
        <v>0</v>
      </c>
      <c r="AA101" s="24">
        <f t="shared" si="62"/>
        <v>28</v>
      </c>
      <c r="AB101" s="24">
        <f t="shared" si="63"/>
        <v>0</v>
      </c>
      <c r="AC101" s="24">
        <f t="array" ref="AC101">SUM(($C101="BHH")*($J101="Y")*$G101:$H101)</f>
        <v>0</v>
      </c>
      <c r="AD101" s="24">
        <f t="array" ref="AD101">SUM(($C101="GHH")*($J101="Y")*$G101:$H101)</f>
        <v>28</v>
      </c>
      <c r="AE101" s="24">
        <f t="array" ref="AE101">SUM(($C101="SOL")*($J101="Y")*$G101:$H101)</f>
        <v>0</v>
      </c>
    </row>
    <row r="102" spans="3:31" ht="12.75" x14ac:dyDescent="0.25">
      <c r="C102" s="38" t="s">
        <v>15</v>
      </c>
      <c r="D102" s="39" t="s">
        <v>100</v>
      </c>
      <c r="E102" s="39">
        <v>17</v>
      </c>
      <c r="F102" s="39" t="s">
        <v>103</v>
      </c>
      <c r="G102" s="27">
        <v>20</v>
      </c>
      <c r="H102" s="44">
        <v>0</v>
      </c>
      <c r="I102" s="44">
        <v>6</v>
      </c>
      <c r="J102" s="84" t="s">
        <v>25</v>
      </c>
      <c r="K102" s="85"/>
      <c r="L102" s="28"/>
      <c r="O102" s="24">
        <f t="shared" si="60"/>
        <v>20</v>
      </c>
      <c r="P102" s="24">
        <f t="shared" si="50"/>
        <v>20</v>
      </c>
      <c r="Q102" s="24">
        <f t="shared" si="51"/>
        <v>0</v>
      </c>
      <c r="R102" s="24">
        <f t="shared" si="52"/>
        <v>20</v>
      </c>
      <c r="S102" s="24">
        <f t="shared" si="53"/>
        <v>0</v>
      </c>
      <c r="T102" s="24">
        <f t="shared" si="54"/>
        <v>0</v>
      </c>
      <c r="U102" s="24">
        <f t="shared" si="55"/>
        <v>0</v>
      </c>
      <c r="V102" s="24">
        <f t="shared" si="56"/>
        <v>0</v>
      </c>
      <c r="W102" s="24">
        <f t="shared" si="57"/>
        <v>0</v>
      </c>
      <c r="X102" s="24">
        <f t="shared" si="58"/>
        <v>6</v>
      </c>
      <c r="Y102" s="24">
        <f t="shared" si="59"/>
        <v>0</v>
      </c>
      <c r="Z102" s="24">
        <f t="shared" si="61"/>
        <v>0</v>
      </c>
      <c r="AA102" s="24">
        <f t="shared" si="62"/>
        <v>20</v>
      </c>
      <c r="AB102" s="24">
        <f t="shared" si="63"/>
        <v>0</v>
      </c>
      <c r="AC102" s="24">
        <f t="array" ref="AC102">SUM(($C102="BHH")*($J102="Y")*$G102:$H102)</f>
        <v>0</v>
      </c>
      <c r="AD102" s="24">
        <f t="array" ref="AD102">SUM(($C102="GHH")*($J102="Y")*$G102:$H102)</f>
        <v>20</v>
      </c>
      <c r="AE102" s="24">
        <f t="array" ref="AE102">SUM(($C102="SOL")*($J102="Y")*$G102:$H102)</f>
        <v>0</v>
      </c>
    </row>
    <row r="103" spans="3:31" ht="12.75" x14ac:dyDescent="0.25">
      <c r="C103" s="25" t="s">
        <v>15</v>
      </c>
      <c r="D103" s="26" t="s">
        <v>100</v>
      </c>
      <c r="E103" s="26" t="s">
        <v>104</v>
      </c>
      <c r="F103" s="26" t="s">
        <v>105</v>
      </c>
      <c r="G103" s="27">
        <v>0</v>
      </c>
      <c r="H103" s="44">
        <v>0</v>
      </c>
      <c r="I103" s="44">
        <v>0</v>
      </c>
      <c r="J103" s="84" t="s">
        <v>20</v>
      </c>
      <c r="K103" s="85"/>
      <c r="L103" s="28"/>
      <c r="O103" s="24">
        <f t="shared" si="60"/>
        <v>0</v>
      </c>
      <c r="P103" s="24">
        <f t="shared" si="50"/>
        <v>0</v>
      </c>
      <c r="Q103" s="24">
        <f t="shared" si="51"/>
        <v>0</v>
      </c>
      <c r="R103" s="24">
        <f t="shared" si="52"/>
        <v>0</v>
      </c>
      <c r="S103" s="24">
        <f t="shared" si="53"/>
        <v>0</v>
      </c>
      <c r="T103" s="24">
        <f t="shared" si="54"/>
        <v>0</v>
      </c>
      <c r="U103" s="24">
        <f t="shared" si="55"/>
        <v>0</v>
      </c>
      <c r="V103" s="24">
        <f t="shared" si="56"/>
        <v>0</v>
      </c>
      <c r="W103" s="24">
        <f t="shared" si="57"/>
        <v>0</v>
      </c>
      <c r="X103" s="24">
        <f t="shared" si="58"/>
        <v>0</v>
      </c>
      <c r="Y103" s="24">
        <f t="shared" si="59"/>
        <v>0</v>
      </c>
      <c r="Z103" s="24">
        <f t="shared" si="61"/>
        <v>0</v>
      </c>
      <c r="AA103" s="24">
        <f t="shared" si="62"/>
        <v>0</v>
      </c>
      <c r="AB103" s="24">
        <f t="shared" si="63"/>
        <v>0</v>
      </c>
      <c r="AC103" s="24">
        <f t="array" ref="AC103">SUM(($C103="BHH")*($J103="Y")*$G103:$H103)</f>
        <v>0</v>
      </c>
      <c r="AD103" s="24">
        <f t="array" ref="AD103">SUM(($C103="GHH")*($J103="Y")*$G103:$H103)</f>
        <v>0</v>
      </c>
      <c r="AE103" s="24">
        <f t="array" ref="AE103">SUM(($C103="SOL")*($J103="Y")*$G103:$H103)</f>
        <v>0</v>
      </c>
    </row>
    <row r="104" spans="3:31" ht="12.75" x14ac:dyDescent="0.25">
      <c r="C104" s="38" t="s">
        <v>15</v>
      </c>
      <c r="D104" s="39" t="s">
        <v>104</v>
      </c>
      <c r="E104" s="39">
        <v>17</v>
      </c>
      <c r="F104" s="39" t="s">
        <v>103</v>
      </c>
      <c r="G104" s="27">
        <v>0</v>
      </c>
      <c r="H104" s="44">
        <v>2</v>
      </c>
      <c r="I104" s="44">
        <v>0</v>
      </c>
      <c r="J104" s="84" t="s">
        <v>20</v>
      </c>
      <c r="K104" s="85"/>
      <c r="L104" s="28"/>
      <c r="O104" s="24">
        <f t="shared" si="60"/>
        <v>0</v>
      </c>
      <c r="P104" s="24">
        <f t="shared" si="50"/>
        <v>0</v>
      </c>
      <c r="Q104" s="24">
        <f t="shared" si="51"/>
        <v>0</v>
      </c>
      <c r="R104" s="24">
        <f t="shared" si="52"/>
        <v>0</v>
      </c>
      <c r="S104" s="24">
        <f t="shared" si="53"/>
        <v>0</v>
      </c>
      <c r="T104" s="24">
        <f t="shared" si="54"/>
        <v>0</v>
      </c>
      <c r="U104" s="24">
        <f t="shared" si="55"/>
        <v>2</v>
      </c>
      <c r="V104" s="24">
        <f t="shared" si="56"/>
        <v>0</v>
      </c>
      <c r="W104" s="24">
        <f t="shared" si="57"/>
        <v>0</v>
      </c>
      <c r="X104" s="24">
        <f t="shared" si="58"/>
        <v>0</v>
      </c>
      <c r="Y104" s="24">
        <f t="shared" si="59"/>
        <v>0</v>
      </c>
      <c r="Z104" s="24">
        <f t="shared" si="61"/>
        <v>0</v>
      </c>
      <c r="AA104" s="24">
        <f t="shared" si="62"/>
        <v>0</v>
      </c>
      <c r="AB104" s="24">
        <f t="shared" si="63"/>
        <v>0</v>
      </c>
      <c r="AC104" s="24">
        <f t="array" ref="AC104">SUM(($C104="BHH")*($J104="Y")*$G104:$H104)</f>
        <v>0</v>
      </c>
      <c r="AD104" s="24">
        <f t="array" ref="AD104">SUM(($C104="GHH")*($J104="Y")*$G104:$H104)</f>
        <v>0</v>
      </c>
      <c r="AE104" s="24">
        <f t="array" ref="AE104">SUM(($C104="SOL")*($J104="Y")*$G104:$H104)</f>
        <v>0</v>
      </c>
    </row>
    <row r="105" spans="3:31" ht="12.75" x14ac:dyDescent="0.25">
      <c r="C105" s="25" t="s">
        <v>16</v>
      </c>
      <c r="D105" s="26" t="s">
        <v>100</v>
      </c>
      <c r="E105" s="26">
        <v>14</v>
      </c>
      <c r="F105" s="26" t="s">
        <v>106</v>
      </c>
      <c r="G105" s="27">
        <v>14</v>
      </c>
      <c r="H105" s="27">
        <v>0</v>
      </c>
      <c r="I105" s="27">
        <v>6</v>
      </c>
      <c r="J105" s="84" t="s">
        <v>25</v>
      </c>
      <c r="K105" s="85"/>
      <c r="L105" s="28"/>
      <c r="O105" s="24">
        <f t="shared" si="60"/>
        <v>14</v>
      </c>
      <c r="P105" s="24">
        <f t="shared" si="50"/>
        <v>14</v>
      </c>
      <c r="Q105" s="24">
        <f t="shared" si="51"/>
        <v>0</v>
      </c>
      <c r="R105" s="24">
        <f t="shared" si="52"/>
        <v>0</v>
      </c>
      <c r="S105" s="24">
        <f t="shared" si="53"/>
        <v>14</v>
      </c>
      <c r="T105" s="24">
        <f t="shared" si="54"/>
        <v>0</v>
      </c>
      <c r="U105" s="24">
        <f t="shared" si="55"/>
        <v>0</v>
      </c>
      <c r="V105" s="24">
        <f t="shared" si="56"/>
        <v>0</v>
      </c>
      <c r="W105" s="24">
        <f t="shared" si="57"/>
        <v>0</v>
      </c>
      <c r="X105" s="24">
        <f t="shared" si="58"/>
        <v>0</v>
      </c>
      <c r="Y105" s="24">
        <f t="shared" si="59"/>
        <v>6</v>
      </c>
      <c r="Z105" s="24">
        <f t="shared" si="61"/>
        <v>0</v>
      </c>
      <c r="AA105" s="24">
        <f t="shared" si="62"/>
        <v>0</v>
      </c>
      <c r="AB105" s="24">
        <f t="shared" si="63"/>
        <v>14</v>
      </c>
      <c r="AC105" s="24">
        <f t="array" ref="AC105">SUM(($C105="BHH")*($J105="Y")*$G105:$H105)</f>
        <v>0</v>
      </c>
      <c r="AD105" s="24">
        <f t="array" ref="AD105">SUM(($C105="GHH")*($J105="Y")*$G105:$H105)</f>
        <v>0</v>
      </c>
      <c r="AE105" s="24">
        <f t="array" ref="AE105">SUM(($C105="SOL")*($J105="Y")*$G105:$H105)</f>
        <v>14</v>
      </c>
    </row>
    <row r="106" spans="3:31" ht="12.75" x14ac:dyDescent="0.25">
      <c r="C106" s="38" t="s">
        <v>14</v>
      </c>
      <c r="D106" s="39" t="s">
        <v>107</v>
      </c>
      <c r="E106" s="39">
        <v>8</v>
      </c>
      <c r="F106" s="39">
        <v>8</v>
      </c>
      <c r="G106" s="27">
        <v>34</v>
      </c>
      <c r="H106" s="44">
        <v>3</v>
      </c>
      <c r="I106" s="44">
        <v>0</v>
      </c>
      <c r="J106" s="84" t="s">
        <v>25</v>
      </c>
      <c r="K106" s="85"/>
      <c r="L106" s="28"/>
      <c r="O106" s="24">
        <f t="shared" si="60"/>
        <v>34</v>
      </c>
      <c r="P106" s="24">
        <f t="shared" si="50"/>
        <v>37</v>
      </c>
      <c r="Q106" s="24">
        <f t="shared" si="51"/>
        <v>34</v>
      </c>
      <c r="R106" s="24">
        <f t="shared" si="52"/>
        <v>0</v>
      </c>
      <c r="S106" s="24">
        <f t="shared" si="53"/>
        <v>0</v>
      </c>
      <c r="T106" s="24">
        <f t="shared" si="54"/>
        <v>3</v>
      </c>
      <c r="U106" s="24">
        <f t="shared" si="55"/>
        <v>0</v>
      </c>
      <c r="V106" s="24">
        <f t="shared" si="56"/>
        <v>0</v>
      </c>
      <c r="W106" s="24">
        <f t="shared" si="57"/>
        <v>0</v>
      </c>
      <c r="X106" s="24">
        <f t="shared" si="58"/>
        <v>0</v>
      </c>
      <c r="Y106" s="24">
        <f t="shared" si="59"/>
        <v>0</v>
      </c>
      <c r="Z106" s="24">
        <f t="shared" si="61"/>
        <v>34</v>
      </c>
      <c r="AA106" s="24">
        <f t="shared" si="62"/>
        <v>0</v>
      </c>
      <c r="AB106" s="24">
        <f t="shared" si="63"/>
        <v>0</v>
      </c>
      <c r="AC106" s="24">
        <f t="array" ref="AC106">SUM(($C106="BHH")*($J106="Y")*$G106:$H106)</f>
        <v>37</v>
      </c>
      <c r="AD106" s="24">
        <f t="array" ref="AD106">SUM(($C106="GHH")*($J106="Y")*$G106:$H106)</f>
        <v>0</v>
      </c>
      <c r="AE106" s="24">
        <f t="array" ref="AE106">SUM(($C106="SOL")*($J106="Y")*$G106:$H106)</f>
        <v>0</v>
      </c>
    </row>
    <row r="107" spans="3:31" ht="12.75" x14ac:dyDescent="0.25">
      <c r="C107" s="38" t="s">
        <v>14</v>
      </c>
      <c r="D107" s="39" t="s">
        <v>107</v>
      </c>
      <c r="E107" s="39">
        <v>9</v>
      </c>
      <c r="F107" s="39">
        <v>9</v>
      </c>
      <c r="G107" s="27">
        <v>34</v>
      </c>
      <c r="H107" s="44">
        <v>9</v>
      </c>
      <c r="I107" s="44">
        <v>0</v>
      </c>
      <c r="J107" s="84" t="s">
        <v>25</v>
      </c>
      <c r="K107" s="85"/>
      <c r="L107" s="28"/>
      <c r="O107" s="24">
        <f t="shared" si="60"/>
        <v>34</v>
      </c>
      <c r="P107" s="24">
        <f t="shared" si="50"/>
        <v>43</v>
      </c>
      <c r="Q107" s="24">
        <f t="shared" si="51"/>
        <v>34</v>
      </c>
      <c r="R107" s="24">
        <f t="shared" si="52"/>
        <v>0</v>
      </c>
      <c r="S107" s="24">
        <f t="shared" si="53"/>
        <v>0</v>
      </c>
      <c r="T107" s="24">
        <f t="shared" si="54"/>
        <v>9</v>
      </c>
      <c r="U107" s="24">
        <f t="shared" si="55"/>
        <v>0</v>
      </c>
      <c r="V107" s="24">
        <f t="shared" si="56"/>
        <v>0</v>
      </c>
      <c r="W107" s="24">
        <f t="shared" si="57"/>
        <v>0</v>
      </c>
      <c r="X107" s="24">
        <f t="shared" si="58"/>
        <v>0</v>
      </c>
      <c r="Y107" s="24">
        <f t="shared" si="59"/>
        <v>0</v>
      </c>
      <c r="Z107" s="24">
        <f t="shared" si="61"/>
        <v>34</v>
      </c>
      <c r="AA107" s="24">
        <f t="shared" si="62"/>
        <v>0</v>
      </c>
      <c r="AB107" s="24">
        <f t="shared" si="63"/>
        <v>0</v>
      </c>
      <c r="AC107" s="24">
        <f t="array" ref="AC107">SUM(($C107="BHH")*($J107="Y")*$G107:$H107)</f>
        <v>43</v>
      </c>
      <c r="AD107" s="24">
        <f t="array" ref="AD107">SUM(($C107="GHH")*($J107="Y")*$G107:$H107)</f>
        <v>0</v>
      </c>
      <c r="AE107" s="24">
        <f t="array" ref="AE107">SUM(($C107="SOL")*($J107="Y")*$G107:$H107)</f>
        <v>0</v>
      </c>
    </row>
    <row r="108" spans="3:31" ht="12.75" x14ac:dyDescent="0.25">
      <c r="C108" s="38" t="s">
        <v>15</v>
      </c>
      <c r="D108" s="39" t="s">
        <v>107</v>
      </c>
      <c r="E108" s="39">
        <v>14</v>
      </c>
      <c r="F108" s="39" t="s">
        <v>108</v>
      </c>
      <c r="G108" s="27">
        <v>29</v>
      </c>
      <c r="H108" s="44">
        <v>0</v>
      </c>
      <c r="I108" s="44">
        <v>0</v>
      </c>
      <c r="J108" s="84" t="s">
        <v>25</v>
      </c>
      <c r="K108" s="85"/>
      <c r="L108" s="28"/>
      <c r="O108" s="24">
        <f t="shared" si="60"/>
        <v>29</v>
      </c>
      <c r="P108" s="24">
        <f t="shared" si="50"/>
        <v>29</v>
      </c>
      <c r="Q108" s="24">
        <f t="shared" si="51"/>
        <v>0</v>
      </c>
      <c r="R108" s="24">
        <f t="shared" si="52"/>
        <v>29</v>
      </c>
      <c r="S108" s="24">
        <f t="shared" si="53"/>
        <v>0</v>
      </c>
      <c r="T108" s="24">
        <f t="shared" si="54"/>
        <v>0</v>
      </c>
      <c r="U108" s="24">
        <f t="shared" si="55"/>
        <v>0</v>
      </c>
      <c r="V108" s="24">
        <f t="shared" si="56"/>
        <v>0</v>
      </c>
      <c r="W108" s="24">
        <f t="shared" si="57"/>
        <v>0</v>
      </c>
      <c r="X108" s="24">
        <f t="shared" si="58"/>
        <v>0</v>
      </c>
      <c r="Y108" s="24">
        <f t="shared" si="59"/>
        <v>0</v>
      </c>
      <c r="Z108" s="24">
        <f t="shared" si="61"/>
        <v>0</v>
      </c>
      <c r="AA108" s="24">
        <f t="shared" si="62"/>
        <v>29</v>
      </c>
      <c r="AB108" s="24">
        <f t="shared" si="63"/>
        <v>0</v>
      </c>
      <c r="AC108" s="24">
        <f t="array" ref="AC108">SUM(($C108="BHH")*($J108="Y")*$G108:$H108)</f>
        <v>0</v>
      </c>
      <c r="AD108" s="24">
        <f t="array" ref="AD108">SUM(($C108="GHH")*($J108="Y")*$G108:$H108)</f>
        <v>29</v>
      </c>
      <c r="AE108" s="24">
        <f t="array" ref="AE108">SUM(($C108="SOL")*($J108="Y")*$G108:$H108)</f>
        <v>0</v>
      </c>
    </row>
    <row r="109" spans="3:31" ht="12.75" x14ac:dyDescent="0.25">
      <c r="C109" s="38" t="s">
        <v>15</v>
      </c>
      <c r="D109" s="39" t="s">
        <v>107</v>
      </c>
      <c r="E109" s="39">
        <v>15</v>
      </c>
      <c r="F109" s="39" t="s">
        <v>109</v>
      </c>
      <c r="G109" s="27">
        <v>29</v>
      </c>
      <c r="H109" s="44">
        <v>0</v>
      </c>
      <c r="I109" s="44">
        <v>0</v>
      </c>
      <c r="J109" s="84" t="s">
        <v>25</v>
      </c>
      <c r="K109" s="85"/>
      <c r="L109" s="28"/>
      <c r="O109" s="24">
        <f t="shared" si="60"/>
        <v>29</v>
      </c>
      <c r="P109" s="24">
        <f t="shared" si="50"/>
        <v>29</v>
      </c>
      <c r="Q109" s="24">
        <f t="shared" si="51"/>
        <v>0</v>
      </c>
      <c r="R109" s="24">
        <f t="shared" si="52"/>
        <v>29</v>
      </c>
      <c r="S109" s="24">
        <f t="shared" si="53"/>
        <v>0</v>
      </c>
      <c r="T109" s="24">
        <f t="shared" si="54"/>
        <v>0</v>
      </c>
      <c r="U109" s="24">
        <f t="shared" si="55"/>
        <v>0</v>
      </c>
      <c r="V109" s="24">
        <f t="shared" si="56"/>
        <v>0</v>
      </c>
      <c r="W109" s="24">
        <f t="shared" si="57"/>
        <v>0</v>
      </c>
      <c r="X109" s="24">
        <f t="shared" si="58"/>
        <v>0</v>
      </c>
      <c r="Y109" s="24">
        <f t="shared" si="59"/>
        <v>0</v>
      </c>
      <c r="Z109" s="24">
        <f t="shared" si="61"/>
        <v>0</v>
      </c>
      <c r="AA109" s="24">
        <f t="shared" si="62"/>
        <v>29</v>
      </c>
      <c r="AB109" s="24">
        <f t="shared" si="63"/>
        <v>0</v>
      </c>
      <c r="AC109" s="24">
        <f t="array" ref="AC109">SUM(($C109="BHH")*($J109="Y")*$G109:$H109)</f>
        <v>0</v>
      </c>
      <c r="AD109" s="24">
        <f t="array" ref="AD109">SUM(($C109="GHH")*($J109="Y")*$G109:$H109)</f>
        <v>29</v>
      </c>
      <c r="AE109" s="24">
        <f t="array" ref="AE109">SUM(($C109="SOL")*($J109="Y")*$G109:$H109)</f>
        <v>0</v>
      </c>
    </row>
    <row r="110" spans="3:31" ht="12.75" x14ac:dyDescent="0.25">
      <c r="C110" s="25" t="s">
        <v>16</v>
      </c>
      <c r="D110" s="26" t="s">
        <v>107</v>
      </c>
      <c r="E110" s="26">
        <v>15</v>
      </c>
      <c r="F110" s="26" t="s">
        <v>110</v>
      </c>
      <c r="G110" s="27">
        <v>33</v>
      </c>
      <c r="H110" s="27">
        <v>0</v>
      </c>
      <c r="I110" s="27">
        <v>0</v>
      </c>
      <c r="J110" s="84" t="s">
        <v>25</v>
      </c>
      <c r="K110" s="85"/>
      <c r="L110" s="28"/>
      <c r="O110" s="24">
        <f t="shared" si="60"/>
        <v>33</v>
      </c>
      <c r="P110" s="24">
        <f t="shared" si="50"/>
        <v>33</v>
      </c>
      <c r="Q110" s="24">
        <f t="shared" si="51"/>
        <v>0</v>
      </c>
      <c r="R110" s="24">
        <f t="shared" si="52"/>
        <v>0</v>
      </c>
      <c r="S110" s="24">
        <f t="shared" si="53"/>
        <v>33</v>
      </c>
      <c r="T110" s="24">
        <f t="shared" si="54"/>
        <v>0</v>
      </c>
      <c r="U110" s="24">
        <f t="shared" si="55"/>
        <v>0</v>
      </c>
      <c r="V110" s="24">
        <f t="shared" si="56"/>
        <v>0</v>
      </c>
      <c r="W110" s="24">
        <f t="shared" si="57"/>
        <v>0</v>
      </c>
      <c r="X110" s="24">
        <f t="shared" si="58"/>
        <v>0</v>
      </c>
      <c r="Y110" s="24">
        <f t="shared" si="59"/>
        <v>0</v>
      </c>
      <c r="Z110" s="24">
        <f t="shared" si="61"/>
        <v>0</v>
      </c>
      <c r="AA110" s="24">
        <f t="shared" si="62"/>
        <v>0</v>
      </c>
      <c r="AB110" s="24">
        <f t="shared" si="63"/>
        <v>33</v>
      </c>
      <c r="AC110" s="24">
        <f t="array" ref="AC110">SUM(($C110="BHH")*($J110="Y")*$G110:$H110)</f>
        <v>0</v>
      </c>
      <c r="AD110" s="24">
        <f t="array" ref="AD110">SUM(($C110="GHH")*($J110="Y")*$G110:$H110)</f>
        <v>0</v>
      </c>
      <c r="AE110" s="24">
        <f t="array" ref="AE110">SUM(($C110="SOL")*($J110="Y")*$G110:$H110)</f>
        <v>33</v>
      </c>
    </row>
    <row r="111" spans="3:31" ht="13.15" customHeight="1" x14ac:dyDescent="0.25">
      <c r="C111" s="25" t="s">
        <v>14</v>
      </c>
      <c r="D111" s="26" t="s">
        <v>111</v>
      </c>
      <c r="E111" s="26">
        <v>4</v>
      </c>
      <c r="F111" s="26" t="s">
        <v>112</v>
      </c>
      <c r="G111" s="27">
        <v>33</v>
      </c>
      <c r="H111" s="44">
        <v>0</v>
      </c>
      <c r="I111" s="44">
        <v>0</v>
      </c>
      <c r="J111" s="84" t="s">
        <v>25</v>
      </c>
      <c r="K111" s="85"/>
      <c r="L111" s="28"/>
      <c r="O111" s="24">
        <f t="shared" si="60"/>
        <v>33</v>
      </c>
      <c r="P111" s="24">
        <f t="shared" si="50"/>
        <v>33</v>
      </c>
      <c r="Q111" s="24">
        <f t="shared" si="51"/>
        <v>33</v>
      </c>
      <c r="R111" s="24">
        <f t="shared" si="52"/>
        <v>0</v>
      </c>
      <c r="S111" s="24">
        <f t="shared" si="53"/>
        <v>0</v>
      </c>
      <c r="T111" s="24">
        <f t="shared" si="54"/>
        <v>0</v>
      </c>
      <c r="U111" s="24">
        <f t="shared" si="55"/>
        <v>0</v>
      </c>
      <c r="V111" s="24">
        <f t="shared" si="56"/>
        <v>0</v>
      </c>
      <c r="W111" s="24">
        <f t="shared" si="57"/>
        <v>0</v>
      </c>
      <c r="X111" s="24">
        <f t="shared" si="58"/>
        <v>0</v>
      </c>
      <c r="Y111" s="24">
        <f t="shared" si="59"/>
        <v>0</v>
      </c>
      <c r="Z111" s="24">
        <f t="shared" si="61"/>
        <v>33</v>
      </c>
      <c r="AA111" s="24">
        <f t="shared" si="62"/>
        <v>0</v>
      </c>
      <c r="AB111" s="24">
        <f t="shared" si="63"/>
        <v>0</v>
      </c>
      <c r="AC111" s="24">
        <f t="array" ref="AC111">SUM(($C111="BHH")*($J111="Y")*$G111:$H111)</f>
        <v>33</v>
      </c>
      <c r="AD111" s="24">
        <f t="array" ref="AD111">SUM(($C111="GHH")*($J111="Y")*$G111:$H111)</f>
        <v>0</v>
      </c>
      <c r="AE111" s="24">
        <f t="array" ref="AE111">SUM(($C111="SOL")*($J111="Y")*$G111:$H111)</f>
        <v>0</v>
      </c>
    </row>
    <row r="112" spans="3:31" ht="13.5" thickBot="1" x14ac:dyDescent="0.3">
      <c r="C112" s="29" t="s">
        <v>14</v>
      </c>
      <c r="D112" s="30" t="s">
        <v>113</v>
      </c>
      <c r="E112" s="30">
        <v>10</v>
      </c>
      <c r="F112" s="30">
        <v>10</v>
      </c>
      <c r="G112" s="31">
        <v>26</v>
      </c>
      <c r="H112" s="54">
        <v>0</v>
      </c>
      <c r="I112" s="54">
        <v>0</v>
      </c>
      <c r="J112" s="86" t="s">
        <v>25</v>
      </c>
      <c r="K112" s="87"/>
      <c r="L112" s="32"/>
      <c r="O112" s="24">
        <f t="shared" si="60"/>
        <v>26</v>
      </c>
      <c r="P112" s="24">
        <f t="shared" si="50"/>
        <v>26</v>
      </c>
      <c r="Q112" s="24">
        <f t="shared" si="51"/>
        <v>26</v>
      </c>
      <c r="R112" s="24">
        <f t="shared" si="52"/>
        <v>0</v>
      </c>
      <c r="S112" s="24">
        <f t="shared" si="53"/>
        <v>0</v>
      </c>
      <c r="T112" s="24">
        <f t="shared" si="54"/>
        <v>0</v>
      </c>
      <c r="U112" s="24">
        <f t="shared" si="55"/>
        <v>0</v>
      </c>
      <c r="V112" s="24">
        <f t="shared" si="56"/>
        <v>0</v>
      </c>
      <c r="W112" s="24">
        <f t="shared" si="57"/>
        <v>0</v>
      </c>
      <c r="X112" s="24">
        <f t="shared" si="58"/>
        <v>0</v>
      </c>
      <c r="Y112" s="24">
        <f t="shared" si="59"/>
        <v>0</v>
      </c>
      <c r="Z112" s="24">
        <f t="shared" si="61"/>
        <v>26</v>
      </c>
      <c r="AA112" s="24">
        <f t="shared" si="62"/>
        <v>0</v>
      </c>
      <c r="AB112" s="24">
        <f t="shared" si="63"/>
        <v>0</v>
      </c>
      <c r="AC112" s="24">
        <f t="array" ref="AC112">SUM(($C112="BHH")*($J112="Y")*$G112:$H112)</f>
        <v>26</v>
      </c>
      <c r="AD112" s="24">
        <f t="array" ref="AD112">SUM(($C112="GHH")*($J112="Y")*$G112:$H112)</f>
        <v>0</v>
      </c>
      <c r="AE112" s="24">
        <f t="array" ref="AE112">SUM(($C112="SOL")*($J112="Y")*$G112:$H112)</f>
        <v>0</v>
      </c>
    </row>
    <row r="113" spans="3:31" ht="2.4500000000000002" customHeight="1" thickBot="1" x14ac:dyDescent="0.3">
      <c r="C113" s="33"/>
      <c r="D113" s="33"/>
      <c r="E113" s="33"/>
      <c r="F113" s="33"/>
      <c r="G113" s="34"/>
      <c r="H113" s="34"/>
      <c r="I113" s="34"/>
      <c r="J113" s="34"/>
      <c r="K113" s="34"/>
      <c r="L113" s="34"/>
    </row>
    <row r="114" spans="3:31" ht="13.5" customHeight="1" thickBot="1" x14ac:dyDescent="0.3">
      <c r="C114" s="80" t="s">
        <v>26</v>
      </c>
      <c r="D114" s="81"/>
      <c r="E114" s="81"/>
      <c r="F114" s="81"/>
      <c r="G114" s="35">
        <f>SUM(G97:G112)</f>
        <v>394</v>
      </c>
      <c r="H114" s="35">
        <f>SUM(H97:H112)</f>
        <v>14</v>
      </c>
      <c r="I114" s="35">
        <f>SUM(I97:I112)</f>
        <v>24</v>
      </c>
      <c r="J114" s="35">
        <f>O114</f>
        <v>394</v>
      </c>
      <c r="K114" s="35">
        <f>P114</f>
        <v>406</v>
      </c>
      <c r="L114" s="36"/>
      <c r="O114" s="24">
        <f>SUM(O97:O112)</f>
        <v>394</v>
      </c>
      <c r="P114" s="24">
        <f>SUM(P97:P112)</f>
        <v>406</v>
      </c>
      <c r="Q114" s="24">
        <f t="shared" ref="Q114:AE114" si="64">SUM(Q97:Q112)</f>
        <v>241</v>
      </c>
      <c r="R114" s="24">
        <f t="shared" si="64"/>
        <v>106</v>
      </c>
      <c r="S114" s="24">
        <f t="shared" si="64"/>
        <v>47</v>
      </c>
      <c r="T114" s="24">
        <f t="shared" si="64"/>
        <v>12</v>
      </c>
      <c r="U114" s="24">
        <f t="shared" si="64"/>
        <v>2</v>
      </c>
      <c r="V114" s="24">
        <f t="shared" si="64"/>
        <v>0</v>
      </c>
      <c r="W114" s="24">
        <f t="shared" si="64"/>
        <v>12</v>
      </c>
      <c r="X114" s="24">
        <f t="shared" si="64"/>
        <v>6</v>
      </c>
      <c r="Y114" s="24">
        <f t="shared" si="64"/>
        <v>6</v>
      </c>
      <c r="Z114" s="24">
        <f>SUM(Z97:Z112)</f>
        <v>241</v>
      </c>
      <c r="AA114" s="24">
        <f>SUM(AA97:AA112)</f>
        <v>106</v>
      </c>
      <c r="AB114" s="24">
        <f>SUM(AB97:AB112)</f>
        <v>47</v>
      </c>
      <c r="AC114" s="24">
        <f t="shared" si="64"/>
        <v>253</v>
      </c>
      <c r="AD114" s="24">
        <f t="shared" si="64"/>
        <v>106</v>
      </c>
      <c r="AE114" s="24">
        <f t="shared" si="64"/>
        <v>47</v>
      </c>
    </row>
    <row r="115" spans="3:31" ht="2.4500000000000002" customHeight="1" x14ac:dyDescent="0.25">
      <c r="C115" s="33"/>
      <c r="D115" s="33"/>
      <c r="E115" s="33"/>
      <c r="F115" s="33"/>
      <c r="G115" s="34"/>
      <c r="H115" s="34"/>
      <c r="I115" s="34"/>
      <c r="J115" s="34"/>
      <c r="K115" s="34"/>
      <c r="L115" s="34"/>
    </row>
    <row r="116" spans="3:31" s="2" customFormat="1" ht="30" customHeight="1" x14ac:dyDescent="0.25">
      <c r="C116" s="5"/>
      <c r="D116" s="5"/>
      <c r="E116" s="5"/>
      <c r="F116" s="5"/>
      <c r="G116" s="6"/>
      <c r="H116" s="6"/>
      <c r="I116" s="6"/>
      <c r="J116" s="6"/>
      <c r="K116" s="6"/>
      <c r="L116" s="6"/>
      <c r="O116" s="82" t="s">
        <v>0</v>
      </c>
      <c r="P116" s="82"/>
      <c r="Q116" s="83" t="s">
        <v>1</v>
      </c>
      <c r="R116" s="83"/>
      <c r="S116" s="83"/>
      <c r="T116" s="83" t="s">
        <v>2</v>
      </c>
      <c r="U116" s="83"/>
      <c r="V116" s="83"/>
      <c r="W116" s="83" t="s">
        <v>3</v>
      </c>
      <c r="X116" s="83"/>
      <c r="Y116" s="83"/>
      <c r="Z116" s="83" t="s">
        <v>4</v>
      </c>
      <c r="AA116" s="83"/>
      <c r="AB116" s="83"/>
      <c r="AC116" s="68" t="s">
        <v>5</v>
      </c>
      <c r="AD116" s="69"/>
      <c r="AE116" s="70"/>
    </row>
    <row r="117" spans="3:31" s="2" customFormat="1" ht="3" customHeight="1" thickBot="1" x14ac:dyDescent="0.3">
      <c r="C117" s="5"/>
      <c r="D117" s="5"/>
      <c r="E117" s="5"/>
      <c r="F117" s="5"/>
      <c r="G117" s="6"/>
      <c r="H117" s="6"/>
      <c r="I117" s="6"/>
      <c r="J117" s="6"/>
      <c r="K117" s="6"/>
      <c r="L117" s="6"/>
      <c r="O117" s="7"/>
      <c r="P117" s="8"/>
    </row>
    <row r="118" spans="3:31" ht="26.25" thickBot="1" x14ac:dyDescent="0.3">
      <c r="C118" s="71" t="s">
        <v>6</v>
      </c>
      <c r="D118" s="72"/>
      <c r="E118" s="72"/>
      <c r="F118" s="73"/>
      <c r="G118" s="11" t="s">
        <v>1</v>
      </c>
      <c r="H118" s="11" t="s">
        <v>2</v>
      </c>
      <c r="I118" s="11" t="s">
        <v>3</v>
      </c>
      <c r="J118" s="12" t="s">
        <v>10</v>
      </c>
      <c r="K118" s="12" t="s">
        <v>11</v>
      </c>
      <c r="L118" s="13" t="s">
        <v>12</v>
      </c>
      <c r="O118" s="15" t="s">
        <v>1</v>
      </c>
      <c r="P118" s="15" t="s">
        <v>13</v>
      </c>
      <c r="Q118" s="15" t="s">
        <v>14</v>
      </c>
      <c r="R118" s="15" t="s">
        <v>15</v>
      </c>
      <c r="S118" s="15" t="s">
        <v>16</v>
      </c>
      <c r="T118" s="15" t="s">
        <v>14</v>
      </c>
      <c r="U118" s="15" t="s">
        <v>15</v>
      </c>
      <c r="V118" s="15" t="s">
        <v>16</v>
      </c>
      <c r="W118" s="15" t="s">
        <v>14</v>
      </c>
      <c r="X118" s="15" t="s">
        <v>15</v>
      </c>
      <c r="Y118" s="15" t="s">
        <v>16</v>
      </c>
      <c r="Z118" s="15" t="s">
        <v>14</v>
      </c>
      <c r="AA118" s="15" t="s">
        <v>15</v>
      </c>
      <c r="AB118" s="15" t="s">
        <v>16</v>
      </c>
      <c r="AC118" s="15" t="s">
        <v>14</v>
      </c>
      <c r="AD118" s="15" t="s">
        <v>15</v>
      </c>
      <c r="AE118" s="15" t="s">
        <v>16</v>
      </c>
    </row>
    <row r="119" spans="3:31" ht="1.9" customHeight="1" thickBot="1" x14ac:dyDescent="0.3"/>
    <row r="120" spans="3:31" ht="12.75" x14ac:dyDescent="0.25">
      <c r="C120" s="74" t="s">
        <v>114</v>
      </c>
      <c r="D120" s="75"/>
      <c r="E120" s="75"/>
      <c r="F120" s="75"/>
      <c r="G120" s="55">
        <f>Q120</f>
        <v>867</v>
      </c>
      <c r="H120" s="55">
        <f>T120</f>
        <v>12</v>
      </c>
      <c r="I120" s="55">
        <f>W120</f>
        <v>12</v>
      </c>
      <c r="J120" s="55">
        <f>Z120</f>
        <v>631</v>
      </c>
      <c r="K120" s="55">
        <f>AC120</f>
        <v>643</v>
      </c>
      <c r="L120" s="56"/>
      <c r="O120" s="24">
        <f t="shared" ref="O120:AE120" si="65">O114+O91+O69+O41+O15</f>
        <v>1193</v>
      </c>
      <c r="P120" s="24">
        <f t="shared" si="65"/>
        <v>1217</v>
      </c>
      <c r="Q120" s="24">
        <f t="shared" si="65"/>
        <v>867</v>
      </c>
      <c r="R120" s="24">
        <f t="shared" si="65"/>
        <v>533</v>
      </c>
      <c r="S120" s="24">
        <f t="shared" si="65"/>
        <v>180</v>
      </c>
      <c r="T120" s="24">
        <f t="shared" si="65"/>
        <v>12</v>
      </c>
      <c r="U120" s="24">
        <f t="shared" si="65"/>
        <v>5</v>
      </c>
      <c r="V120" s="24">
        <f t="shared" si="65"/>
        <v>9</v>
      </c>
      <c r="W120" s="24">
        <f t="shared" si="65"/>
        <v>12</v>
      </c>
      <c r="X120" s="24">
        <f t="shared" si="65"/>
        <v>6</v>
      </c>
      <c r="Y120" s="24">
        <f t="shared" si="65"/>
        <v>19</v>
      </c>
      <c r="Z120" s="24">
        <f t="shared" si="65"/>
        <v>631</v>
      </c>
      <c r="AA120" s="24">
        <f t="shared" si="65"/>
        <v>384</v>
      </c>
      <c r="AB120" s="24">
        <f t="shared" si="65"/>
        <v>178</v>
      </c>
      <c r="AC120" s="24">
        <f t="shared" si="65"/>
        <v>643</v>
      </c>
      <c r="AD120" s="24">
        <f t="shared" si="65"/>
        <v>387</v>
      </c>
      <c r="AE120" s="24">
        <f t="shared" si="65"/>
        <v>187</v>
      </c>
    </row>
    <row r="121" spans="3:31" ht="12.75" x14ac:dyDescent="0.25">
      <c r="C121" s="76" t="s">
        <v>115</v>
      </c>
      <c r="D121" s="77"/>
      <c r="E121" s="77"/>
      <c r="F121" s="77"/>
      <c r="G121" s="57">
        <f>R120</f>
        <v>533</v>
      </c>
      <c r="H121" s="57">
        <f>U120</f>
        <v>5</v>
      </c>
      <c r="I121" s="57">
        <f>X120</f>
        <v>6</v>
      </c>
      <c r="J121" s="57">
        <f>AA120</f>
        <v>384</v>
      </c>
      <c r="K121" s="57">
        <f>AD120</f>
        <v>387</v>
      </c>
      <c r="L121" s="58"/>
    </row>
    <row r="122" spans="3:31" ht="13.5" thickBot="1" x14ac:dyDescent="0.3">
      <c r="C122" s="78" t="s">
        <v>116</v>
      </c>
      <c r="D122" s="79"/>
      <c r="E122" s="79"/>
      <c r="F122" s="79"/>
      <c r="G122" s="59">
        <f>S120</f>
        <v>180</v>
      </c>
      <c r="H122" s="59">
        <f>V120</f>
        <v>9</v>
      </c>
      <c r="I122" s="59">
        <f>Y120</f>
        <v>19</v>
      </c>
      <c r="J122" s="59">
        <f>AB120</f>
        <v>178</v>
      </c>
      <c r="K122" s="59">
        <f>AE120</f>
        <v>187</v>
      </c>
      <c r="L122" s="60"/>
    </row>
    <row r="123" spans="3:31" ht="2.4500000000000002" customHeight="1" thickBot="1" x14ac:dyDescent="0.3">
      <c r="G123" s="61"/>
      <c r="H123" s="61"/>
      <c r="I123" s="61"/>
      <c r="J123" s="61"/>
      <c r="K123" s="61"/>
    </row>
    <row r="124" spans="3:31" ht="13.5" thickBot="1" x14ac:dyDescent="0.3">
      <c r="C124" s="80" t="s">
        <v>117</v>
      </c>
      <c r="D124" s="81"/>
      <c r="E124" s="81"/>
      <c r="F124" s="81"/>
      <c r="G124" s="62">
        <f>SUM(G120:G122)</f>
        <v>1580</v>
      </c>
      <c r="H124" s="62">
        <f>SUM(H120:H122)</f>
        <v>26</v>
      </c>
      <c r="I124" s="62">
        <f>SUM(I120:I122)</f>
        <v>37</v>
      </c>
      <c r="J124" s="62">
        <f>SUM(J120:J122)</f>
        <v>1193</v>
      </c>
      <c r="K124" s="62">
        <f>SUM(K120:K122)</f>
        <v>1217</v>
      </c>
      <c r="L124" s="36"/>
    </row>
    <row r="125" spans="3:31" ht="1.9" customHeight="1" x14ac:dyDescent="0.25"/>
    <row r="126" spans="3:31" ht="1.9" customHeight="1" x14ac:dyDescent="0.25"/>
    <row r="127" spans="3:31" ht="12.75" hidden="1" x14ac:dyDescent="0.25"/>
    <row r="128" spans="3:31" ht="12.75" hidden="1" x14ac:dyDescent="0.25"/>
    <row r="129" ht="12.75" hidden="1" x14ac:dyDescent="0.25"/>
    <row r="130" ht="12.75" hidden="1" x14ac:dyDescent="0.25"/>
    <row r="131" ht="12.75" hidden="1" x14ac:dyDescent="0.25"/>
    <row r="132" ht="12.75" hidden="1" x14ac:dyDescent="0.25"/>
    <row r="133" ht="12.75" hidden="1" x14ac:dyDescent="0.25"/>
    <row r="134" ht="12.75" hidden="1" x14ac:dyDescent="0.25"/>
    <row r="135" ht="12.75" hidden="1" x14ac:dyDescent="0.25"/>
    <row r="136" ht="12.75" hidden="1" x14ac:dyDescent="0.25"/>
    <row r="137" ht="12.75" hidden="1" x14ac:dyDescent="0.25"/>
    <row r="138" ht="12.75" hidden="1" x14ac:dyDescent="0.25"/>
    <row r="139" ht="12.75" hidden="1" x14ac:dyDescent="0.25"/>
    <row r="140" ht="12.75" hidden="1" x14ac:dyDescent="0.25"/>
    <row r="141" ht="13.15" customHeight="1" x14ac:dyDescent="0.25"/>
    <row r="142" ht="13.15" customHeight="1" x14ac:dyDescent="0.25"/>
    <row r="143" ht="13.15" customHeight="1" x14ac:dyDescent="0.25"/>
  </sheetData>
  <mergeCells count="123">
    <mergeCell ref="C15:F15"/>
    <mergeCell ref="O5:P5"/>
    <mergeCell ref="Q5:S5"/>
    <mergeCell ref="T5:V5"/>
    <mergeCell ref="W5:Y5"/>
    <mergeCell ref="Z5:AB5"/>
    <mergeCell ref="AC5:AE5"/>
    <mergeCell ref="J46:K46"/>
    <mergeCell ref="J47:K47"/>
    <mergeCell ref="O17:P17"/>
    <mergeCell ref="Q17:S17"/>
    <mergeCell ref="T17:V17"/>
    <mergeCell ref="W17:Y17"/>
    <mergeCell ref="Z17:AB17"/>
    <mergeCell ref="AC17:AE17"/>
    <mergeCell ref="J9:K9"/>
    <mergeCell ref="J10:K10"/>
    <mergeCell ref="J11:K11"/>
    <mergeCell ref="J12:K12"/>
    <mergeCell ref="J13:K13"/>
    <mergeCell ref="J27:K27"/>
    <mergeCell ref="J28:K28"/>
    <mergeCell ref="J29:K29"/>
    <mergeCell ref="J30:K30"/>
    <mergeCell ref="J31:K31"/>
    <mergeCell ref="J32:K32"/>
    <mergeCell ref="J21:K21"/>
    <mergeCell ref="J22:K22"/>
    <mergeCell ref="J23:K23"/>
    <mergeCell ref="J24:K24"/>
    <mergeCell ref="J25:K25"/>
    <mergeCell ref="J26:K26"/>
    <mergeCell ref="J39:K39"/>
    <mergeCell ref="C41:F41"/>
    <mergeCell ref="O43:P43"/>
    <mergeCell ref="Q43:S43"/>
    <mergeCell ref="T43:V43"/>
    <mergeCell ref="W43:Y43"/>
    <mergeCell ref="J33:K33"/>
    <mergeCell ref="J34:K34"/>
    <mergeCell ref="J35:K35"/>
    <mergeCell ref="J36:K36"/>
    <mergeCell ref="J37:K37"/>
    <mergeCell ref="J38:K38"/>
    <mergeCell ref="J53:K53"/>
    <mergeCell ref="J54:K54"/>
    <mergeCell ref="J55:K55"/>
    <mergeCell ref="J56:K56"/>
    <mergeCell ref="J57:K57"/>
    <mergeCell ref="J58:K58"/>
    <mergeCell ref="Z43:AB43"/>
    <mergeCell ref="AC43:AE43"/>
    <mergeCell ref="J49:K49"/>
    <mergeCell ref="J50:K50"/>
    <mergeCell ref="J51:K51"/>
    <mergeCell ref="J52:K52"/>
    <mergeCell ref="J48:K48"/>
    <mergeCell ref="C69:F69"/>
    <mergeCell ref="O71:P71"/>
    <mergeCell ref="Q71:S71"/>
    <mergeCell ref="J59:K59"/>
    <mergeCell ref="J60:K60"/>
    <mergeCell ref="J61:K61"/>
    <mergeCell ref="J62:K62"/>
    <mergeCell ref="J63:K63"/>
    <mergeCell ref="J64:K64"/>
    <mergeCell ref="T71:V71"/>
    <mergeCell ref="W71:Y71"/>
    <mergeCell ref="Z71:AB71"/>
    <mergeCell ref="AC71:AE71"/>
    <mergeCell ref="J75:K75"/>
    <mergeCell ref="J76:K76"/>
    <mergeCell ref="J65:K65"/>
    <mergeCell ref="J66:K66"/>
    <mergeCell ref="J67:K67"/>
    <mergeCell ref="J83:K83"/>
    <mergeCell ref="J84:K84"/>
    <mergeCell ref="J85:K85"/>
    <mergeCell ref="J86:K86"/>
    <mergeCell ref="J87:K87"/>
    <mergeCell ref="J88:K88"/>
    <mergeCell ref="J77:K77"/>
    <mergeCell ref="J78:K78"/>
    <mergeCell ref="J79:K79"/>
    <mergeCell ref="J80:K80"/>
    <mergeCell ref="J81:K81"/>
    <mergeCell ref="J82:K82"/>
    <mergeCell ref="Z93:AB93"/>
    <mergeCell ref="AC93:AE93"/>
    <mergeCell ref="J97:K97"/>
    <mergeCell ref="J98:K98"/>
    <mergeCell ref="J99:K99"/>
    <mergeCell ref="J100:K100"/>
    <mergeCell ref="J89:K89"/>
    <mergeCell ref="C91:F91"/>
    <mergeCell ref="O93:P93"/>
    <mergeCell ref="Q93:S93"/>
    <mergeCell ref="T93:V93"/>
    <mergeCell ref="W93:Y93"/>
    <mergeCell ref="J107:K107"/>
    <mergeCell ref="J108:K108"/>
    <mergeCell ref="J109:K109"/>
    <mergeCell ref="J110:K110"/>
    <mergeCell ref="J111:K111"/>
    <mergeCell ref="J112:K112"/>
    <mergeCell ref="J101:K101"/>
    <mergeCell ref="J102:K102"/>
    <mergeCell ref="J103:K103"/>
    <mergeCell ref="J104:K104"/>
    <mergeCell ref="J105:K105"/>
    <mergeCell ref="J106:K106"/>
    <mergeCell ref="AC116:AE116"/>
    <mergeCell ref="C118:F118"/>
    <mergeCell ref="C120:F120"/>
    <mergeCell ref="C121:F121"/>
    <mergeCell ref="C122:F122"/>
    <mergeCell ref="C124:F124"/>
    <mergeCell ref="C114:F114"/>
    <mergeCell ref="O116:P116"/>
    <mergeCell ref="Q116:S116"/>
    <mergeCell ref="T116:V116"/>
    <mergeCell ref="W116:Y116"/>
    <mergeCell ref="Z116:AB116"/>
  </mergeCells>
  <conditionalFormatting sqref="J9:J11 J61:J67 J103:J104">
    <cfRule type="cellIs" dxfId="14" priority="15" operator="equal">
      <formula>"Y"</formula>
    </cfRule>
  </conditionalFormatting>
  <conditionalFormatting sqref="C10:I11 L10:L13 C12:J13">
    <cfRule type="cellIs" dxfId="13" priority="14" operator="equal">
      <formula>"Y"</formula>
    </cfRule>
  </conditionalFormatting>
  <conditionalFormatting sqref="J59:J60">
    <cfRule type="cellIs" dxfId="12" priority="10" operator="equal">
      <formula>"Y"</formula>
    </cfRule>
  </conditionalFormatting>
  <conditionalFormatting sqref="J21:J22">
    <cfRule type="cellIs" dxfId="11" priority="12" operator="equal">
      <formula>"Y"</formula>
    </cfRule>
  </conditionalFormatting>
  <conditionalFormatting sqref="J23:J30 J33:J39">
    <cfRule type="cellIs" dxfId="10" priority="13" operator="equal">
      <formula>"Y"</formula>
    </cfRule>
  </conditionalFormatting>
  <conditionalFormatting sqref="J49:J52 J54:J58">
    <cfRule type="cellIs" dxfId="9" priority="11" operator="equal">
      <formula>"Y"</formula>
    </cfRule>
  </conditionalFormatting>
  <conditionalFormatting sqref="J77:J78">
    <cfRule type="cellIs" dxfId="8" priority="9" operator="equal">
      <formula>"Y"</formula>
    </cfRule>
  </conditionalFormatting>
  <conditionalFormatting sqref="J75:J76">
    <cfRule type="cellIs" dxfId="7" priority="8" operator="equal">
      <formula>"Y"</formula>
    </cfRule>
  </conditionalFormatting>
  <conditionalFormatting sqref="J79:J89">
    <cfRule type="cellIs" dxfId="6" priority="7" operator="equal">
      <formula>"Y"</formula>
    </cfRule>
  </conditionalFormatting>
  <conditionalFormatting sqref="J97:J102">
    <cfRule type="cellIs" dxfId="5" priority="6" operator="equal">
      <formula>"Y"</formula>
    </cfRule>
  </conditionalFormatting>
  <conditionalFormatting sqref="J105:J112">
    <cfRule type="cellIs" dxfId="4" priority="5" operator="equal">
      <formula>"Y"</formula>
    </cfRule>
  </conditionalFormatting>
  <conditionalFormatting sqref="J53">
    <cfRule type="cellIs" dxfId="3" priority="4" operator="equal">
      <formula>"Y"</formula>
    </cfRule>
  </conditionalFormatting>
  <conditionalFormatting sqref="J32">
    <cfRule type="cellIs" dxfId="2" priority="3" operator="equal">
      <formula>"Y"</formula>
    </cfRule>
  </conditionalFormatting>
  <conditionalFormatting sqref="J31">
    <cfRule type="cellIs" dxfId="1" priority="2" operator="equal">
      <formula>"Y"</formula>
    </cfRule>
  </conditionalFormatting>
  <conditionalFormatting sqref="J46:J48">
    <cfRule type="cellIs" dxfId="0" priority="1" operator="equal">
      <formula>"Y"</formula>
    </cfRule>
  </conditionalFormatting>
  <printOptions horizontalCentered="1"/>
  <pageMargins left="0" right="0" top="0" bottom="0" header="0.31496062992125984" footer="0.31496062992125984"/>
  <pageSetup paperSize="9" scale="53" orientation="portrait" r:id="rId1"/>
  <headerFooter>
    <oddFooter>&amp;R&amp;P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Bed Stock</vt:lpstr>
      <vt:lpstr>'Bed Stock'!Print_Area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Broadhurst Tina (RC9) Luton &amp; Dunstable Hospital FT</dc:creator>
  <cp:lastModifiedBy>%username%</cp:lastModifiedBy>
  <dcterms:created xsi:type="dcterms:W3CDTF">2018-01-19T15:42:35Z</dcterms:created>
  <dcterms:modified xsi:type="dcterms:W3CDTF">2020-11-24T15:27:56Z</dcterms:modified>
</cp:coreProperties>
</file>